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becsv2\JSBC研究開発部\3-2_スマートウェルネスオフィス\OHC\評価ソフト\"/>
    </mc:Choice>
  </mc:AlternateContent>
  <bookViews>
    <workbookView xWindow="0" yWindow="0" windowWidth="28800" windowHeight="12255"/>
  </bookViews>
  <sheets>
    <sheet name="回答シート" sheetId="10" r:id="rId1"/>
    <sheet name="結果①合計スコア" sheetId="8" r:id="rId2"/>
    <sheet name="結果②項目毎" sheetId="11" r:id="rId3"/>
    <sheet name="クレジット" sheetId="13" r:id="rId4"/>
    <sheet name="レーダーチャート" sheetId="9" state="hidden" r:id="rId5"/>
    <sheet name="スクリーニング" sheetId="6" state="hidden" r:id="rId6"/>
    <sheet name="本調査" sheetId="1" state="hidden" r:id="rId7"/>
    <sheet name="選択肢_スクリーニング" sheetId="7" state="hidden" r:id="rId8"/>
  </sheets>
  <externalReferences>
    <externalReference r:id="rId9"/>
  </externalReferences>
  <definedNames>
    <definedName name="_xlnm.Print_Area" localSheetId="3">クレジット!$A$1:$S$37</definedName>
    <definedName name="_xlnm.Print_Area" localSheetId="0">回答シート!$A$1:$M$65</definedName>
    <definedName name="_xlnm.Print_Area" localSheetId="1">結果①合計スコア!$I$1:$T$27</definedName>
    <definedName name="_xlnm.Print_Area" localSheetId="2">結果②項目毎!$A$1:$U$29</definedName>
    <definedName name="WFun">#REF!</definedName>
    <definedName name="Z_047384A4_E844_4BB4_B522_1CE13C4699E4_.wvu.Cols" localSheetId="3" hidden="1">クレジット!$T:$IV</definedName>
    <definedName name="Z_047384A4_E844_4BB4_B522_1CE13C4699E4_.wvu.PrintArea" localSheetId="3" hidden="1">クレジット!$A$1:$S$37</definedName>
    <definedName name="Z_047384A4_E844_4BB4_B522_1CE13C4699E4_.wvu.Rows" localSheetId="3" hidden="1">クレジット!$39:$65536,クレジット!$38:$38</definedName>
    <definedName name="オフィス_N">回答シート!$M$80:$M$83</definedName>
    <definedName name="オフィス_P">回答シート!$L$80:$L$83</definedName>
    <definedName name="オフィス形態">#REF!</definedName>
    <definedName name="オフィス所在地">選択肢_スクリーニング!$B$2:$B$48</definedName>
    <definedName name="お酒">#REF!</definedName>
    <definedName name="コミュ1">#REF!</definedName>
    <definedName name="コミュ2">#REF!</definedName>
    <definedName name="コミュ3">#REF!</definedName>
    <definedName name="コミュ4">#REF!</definedName>
    <definedName name="サッシ">#REF!</definedName>
    <definedName name="たばこ">#REF!</definedName>
    <definedName name="ピッツバーグ">#REF!</definedName>
    <definedName name="安全安心">#REF!</definedName>
    <definedName name="飲酒量">#REF!</definedName>
    <definedName name="運動1">#REF!</definedName>
    <definedName name="業務内容">選択肢_スクリーニング!$C$2:$C$9</definedName>
    <definedName name="勤務地">#REF!</definedName>
    <definedName name="時">#REF!</definedName>
    <definedName name="時間">#REF!</definedName>
    <definedName name="自覚症状">#REF!</definedName>
    <definedName name="主観作業">#REF!</definedName>
    <definedName name="住まい1">#REF!</definedName>
    <definedName name="住まい2">#REF!</definedName>
    <definedName name="従業員">選択肢_スクリーニング!$H$2:$H$19</definedName>
    <definedName name="職業">選択肢_スクリーニング!$G$2:$G$22</definedName>
    <definedName name="図形">INDIRECT('[1]結果（SDGs評価なし）'!$AL$24)</definedName>
    <definedName name="性別">#REF!</definedName>
    <definedName name="窓">#REF!</definedName>
    <definedName name="断熱材">#REF!</definedName>
    <definedName name="同居子供人数">選択肢_スクリーニング!$E$2:$E$6</definedName>
    <definedName name="年収">選択肢_スクリーニング!$F$2:$F$16</definedName>
    <definedName name="年代">選択肢_スクリーニング!$I$2:$I$6</definedName>
    <definedName name="分">#REF!</definedName>
    <definedName name="未既婚">選択肢_スクリーニング!$D$2:$D$3</definedName>
    <definedName name="問15">#REF!</definedName>
    <definedName name="問16">#REF!</definedName>
    <definedName name="問17">#REF!</definedName>
    <definedName name="問18">#REF!</definedName>
    <definedName name="労働">選択肢_スクリーニング!$A$2:$A$3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7" i="8" l="1"/>
  <c r="I60" i="8"/>
  <c r="I79" i="8"/>
  <c r="I155" i="8"/>
  <c r="O64" i="10"/>
  <c r="O63" i="10"/>
  <c r="O62" i="10"/>
  <c r="O61" i="10"/>
  <c r="O47" i="10"/>
  <c r="O46" i="10"/>
  <c r="O45" i="10"/>
  <c r="O44" i="10"/>
  <c r="O43" i="10"/>
  <c r="O42" i="10"/>
  <c r="O28" i="10"/>
  <c r="O16" i="10"/>
  <c r="O17" i="10"/>
  <c r="O18" i="10"/>
  <c r="O19" i="10"/>
  <c r="O20" i="10"/>
  <c r="O21" i="10"/>
  <c r="O22" i="10"/>
  <c r="O23" i="10"/>
  <c r="O24" i="10"/>
  <c r="O15" i="10"/>
  <c r="O6" i="10"/>
  <c r="O7" i="10"/>
  <c r="O8" i="10"/>
  <c r="O9" i="10"/>
  <c r="O10" i="10"/>
  <c r="O11" i="10"/>
  <c r="O12" i="10"/>
  <c r="O13" i="10"/>
  <c r="O29" i="10"/>
  <c r="O30" i="10"/>
  <c r="O31" i="10"/>
  <c r="O32" i="10"/>
  <c r="O33" i="10"/>
  <c r="O34" i="10"/>
  <c r="O35" i="10"/>
  <c r="O36" i="10"/>
  <c r="O37" i="10"/>
  <c r="O38" i="10"/>
  <c r="O39" i="10"/>
  <c r="O40" i="10"/>
  <c r="O51" i="10"/>
  <c r="O52" i="10"/>
  <c r="O53" i="10"/>
  <c r="O54" i="10"/>
  <c r="O55" i="10"/>
  <c r="O56" i="10"/>
  <c r="O57" i="10"/>
  <c r="O58" i="10"/>
  <c r="O59" i="10"/>
  <c r="O5" i="10"/>
  <c r="AC70" i="10" l="1"/>
  <c r="P12" i="11" s="1"/>
  <c r="Q71" i="10"/>
  <c r="P6" i="11" s="1"/>
  <c r="Y70" i="10"/>
  <c r="P11" i="11" s="1"/>
  <c r="Q72" i="10"/>
  <c r="P7" i="11" s="1"/>
  <c r="U70" i="10"/>
  <c r="P10" i="11" s="1"/>
  <c r="Q68" i="10"/>
  <c r="F136" i="8" s="1"/>
  <c r="Q70" i="10"/>
  <c r="P5" i="11" s="1"/>
  <c r="AF70" i="10" l="1"/>
  <c r="F88" i="8"/>
  <c r="F41" i="8"/>
  <c r="F5" i="8"/>
  <c r="F147" i="8"/>
  <c r="F27" i="8"/>
  <c r="F114" i="8"/>
  <c r="F150" i="8"/>
  <c r="F37" i="8"/>
  <c r="F92" i="8"/>
  <c r="F71" i="8"/>
  <c r="F126" i="8"/>
  <c r="F4" i="8"/>
  <c r="F31" i="8"/>
  <c r="F120" i="8"/>
  <c r="F73" i="8"/>
  <c r="F134" i="8"/>
  <c r="F26" i="8"/>
  <c r="F28" i="8"/>
  <c r="F20" i="8"/>
  <c r="F9" i="8"/>
  <c r="F39" i="8"/>
  <c r="F47" i="8"/>
  <c r="F149" i="8"/>
  <c r="F123" i="8"/>
  <c r="F108" i="8"/>
  <c r="F35" i="8"/>
  <c r="F115" i="8"/>
  <c r="F36" i="8"/>
  <c r="F58" i="8"/>
  <c r="F128" i="8"/>
  <c r="F81" i="8"/>
  <c r="F143" i="8"/>
  <c r="F94" i="8"/>
  <c r="F7" i="8"/>
  <c r="F109" i="8"/>
  <c r="F29" i="8"/>
  <c r="F104" i="8"/>
  <c r="F57" i="8"/>
  <c r="F146" i="8"/>
  <c r="F66" i="8"/>
  <c r="F43" i="8"/>
  <c r="F46" i="8"/>
  <c r="F137" i="8"/>
  <c r="F33" i="8"/>
  <c r="F100" i="8"/>
  <c r="F54" i="8"/>
  <c r="F69" i="8"/>
  <c r="F138" i="8"/>
  <c r="F85" i="8"/>
  <c r="F59" i="8"/>
  <c r="F11" i="8"/>
  <c r="F124" i="8"/>
  <c r="F51" i="8"/>
  <c r="F3" i="8"/>
  <c r="F153" i="8"/>
  <c r="F64" i="8"/>
  <c r="F17" i="8"/>
  <c r="F79" i="8"/>
  <c r="F30" i="8"/>
  <c r="F98" i="8"/>
  <c r="F45" i="8"/>
  <c r="F144" i="8"/>
  <c r="F40" i="8"/>
  <c r="F142" i="8"/>
  <c r="F18" i="8"/>
  <c r="F97" i="8"/>
  <c r="F132" i="8"/>
  <c r="F61" i="8"/>
  <c r="F113" i="8"/>
  <c r="F90" i="8"/>
  <c r="F24" i="8"/>
  <c r="F116" i="8"/>
  <c r="F50" i="8"/>
  <c r="F86" i="8"/>
  <c r="F32" i="8"/>
  <c r="F111" i="8"/>
  <c r="F19" i="8"/>
  <c r="F68" i="8"/>
  <c r="F145" i="8"/>
  <c r="F22" i="8"/>
  <c r="F77" i="8"/>
  <c r="F121" i="8"/>
  <c r="F74" i="8"/>
  <c r="F148" i="8"/>
  <c r="F60" i="8"/>
  <c r="F12" i="8"/>
  <c r="F151" i="8"/>
  <c r="F15" i="8"/>
  <c r="F34" i="8"/>
  <c r="F103" i="8"/>
  <c r="F78" i="8"/>
  <c r="F118" i="8"/>
  <c r="F10" i="8"/>
  <c r="F131" i="8"/>
  <c r="F84" i="8"/>
  <c r="F107" i="8"/>
  <c r="F155" i="8"/>
  <c r="F76" i="8"/>
  <c r="F72" i="8"/>
  <c r="F25" i="8"/>
  <c r="F87" i="8"/>
  <c r="F38" i="8"/>
  <c r="F106" i="8"/>
  <c r="F53" i="8"/>
  <c r="F129" i="8"/>
  <c r="F55" i="8"/>
  <c r="F130" i="8"/>
  <c r="F63" i="8"/>
  <c r="F14" i="8"/>
  <c r="F70" i="8"/>
  <c r="F141" i="8"/>
  <c r="F95" i="8"/>
  <c r="F48" i="8"/>
  <c r="F80" i="8"/>
  <c r="F83" i="8"/>
  <c r="F133" i="8"/>
  <c r="F135" i="8"/>
  <c r="F16" i="8"/>
  <c r="F62" i="8"/>
  <c r="F99" i="8"/>
  <c r="F122" i="8"/>
  <c r="F56" i="8"/>
  <c r="F6" i="8"/>
  <c r="F119" i="8"/>
  <c r="F21" i="8"/>
  <c r="F139" i="8"/>
  <c r="F140" i="8"/>
  <c r="F89" i="8"/>
  <c r="F102" i="8"/>
  <c r="F117" i="8"/>
  <c r="F96" i="8"/>
  <c r="F127" i="8"/>
  <c r="F49" i="8"/>
  <c r="F152" i="8"/>
  <c r="F105" i="8"/>
  <c r="F67" i="8"/>
  <c r="F52" i="8"/>
  <c r="F75" i="8"/>
  <c r="F91" i="8"/>
  <c r="F44" i="8"/>
  <c r="F8" i="8"/>
  <c r="F110" i="8"/>
  <c r="F23" i="8"/>
  <c r="F125" i="8"/>
  <c r="F42" i="8"/>
  <c r="F112" i="8"/>
  <c r="F65" i="8"/>
  <c r="F82" i="8"/>
  <c r="F2" i="8"/>
  <c r="F154" i="8"/>
  <c r="F101" i="8"/>
  <c r="F93" i="8"/>
  <c r="F13" i="8"/>
  <c r="R3" i="8"/>
  <c r="W12" i="8"/>
</calcChain>
</file>

<file path=xl/sharedStrings.xml><?xml version="1.0" encoding="utf-8"?>
<sst xmlns="http://schemas.openxmlformats.org/spreadsheetml/2006/main" count="685" uniqueCount="515">
  <si>
    <t>Q1</t>
    <phoneticPr fontId="1"/>
  </si>
  <si>
    <t>※複数のオフィスにお勤めの場合は勤務時間の長いオフィスについてお答えください。</t>
    <phoneticPr fontId="1"/>
  </si>
  <si>
    <t>あなたが現在、勤務しているオフィスの所在地をお答えください。</t>
    <phoneticPr fontId="1"/>
  </si>
  <si>
    <t>その他</t>
  </si>
  <si>
    <t>わからない</t>
  </si>
  <si>
    <t>（回答は一つ）</t>
    <rPh sb="1" eb="3">
      <t>カイトウ</t>
    </rPh>
    <rPh sb="4" eb="5">
      <t>１</t>
    </rPh>
    <phoneticPr fontId="1"/>
  </si>
  <si>
    <t>勤め先のオフィスの形態をお答えください。</t>
    <phoneticPr fontId="1"/>
  </si>
  <si>
    <t>Q2</t>
    <phoneticPr fontId="1"/>
  </si>
  <si>
    <t>Q3</t>
    <phoneticPr fontId="1"/>
  </si>
  <si>
    <r>
      <t>ここでは、</t>
    </r>
    <r>
      <rPr>
        <b/>
        <sz val="14"/>
        <color rgb="FFFF0000"/>
        <rFont val="ＭＳ Ｐゴシック"/>
        <family val="3"/>
        <charset val="128"/>
        <scheme val="minor"/>
      </rPr>
      <t>オフィス内の特に作業場所（主に滞在するデスクなど）の環境や設備の状況について</t>
    </r>
    <r>
      <rPr>
        <b/>
        <sz val="14"/>
        <color theme="1"/>
        <rFont val="ＭＳ Ｐゴシック"/>
        <family val="3"/>
        <charset val="128"/>
        <scheme val="minor"/>
      </rPr>
      <t>お伺いします。あなたの勤め先において、経験することや存在するものについて、最もあてはまるものを一つずつ選択してください。</t>
    </r>
    <phoneticPr fontId="1"/>
  </si>
  <si>
    <t>オフィス_ポジティブ</t>
    <phoneticPr fontId="1"/>
  </si>
  <si>
    <t>非常によく当てはまる</t>
  </si>
  <si>
    <t>やや当てはまる</t>
  </si>
  <si>
    <t>あまり当てはまらない</t>
  </si>
  <si>
    <t>全く当てはまらない</t>
  </si>
  <si>
    <t>オフィス_ネガティブ</t>
    <phoneticPr fontId="1"/>
  </si>
  <si>
    <t>ない</t>
  </si>
  <si>
    <t>めったにない</t>
  </si>
  <si>
    <t>たまにある</t>
  </si>
  <si>
    <t>よくある</t>
  </si>
  <si>
    <t>Q3-1-1</t>
    <phoneticPr fontId="1"/>
  </si>
  <si>
    <t>Q3-1-2</t>
  </si>
  <si>
    <t>Q3-1-3</t>
  </si>
  <si>
    <t>Q3-1-4</t>
  </si>
  <si>
    <t>Q3-1-5</t>
  </si>
  <si>
    <t>Q3-1-6</t>
  </si>
  <si>
    <t>Q3-1-7</t>
  </si>
  <si>
    <t>Q3-1-8</t>
  </si>
  <si>
    <t>Q3-1-9</t>
  </si>
  <si>
    <t>緑を感じることのできる植栽などがある</t>
  </si>
  <si>
    <t>快適に立ち仕事ができるデスクが導入されている</t>
  </si>
  <si>
    <t>作業・休息のどちらにも適した椅子がある</t>
  </si>
  <si>
    <t>オフィス内から外の景色を楽しむことができる</t>
  </si>
  <si>
    <t>空間の解放感を感じる</t>
  </si>
  <si>
    <t>屋外に接した開閉可能な窓が十分に導入されている</t>
  </si>
  <si>
    <t>働きやすい内装・インテリアとなっている</t>
  </si>
  <si>
    <t>日々のワークスタイルに合ったデスクを自由に選択できる</t>
  </si>
  <si>
    <t>日中、屋外からの光を感じる</t>
  </si>
  <si>
    <t>Q3-2-1</t>
    <phoneticPr fontId="1"/>
  </si>
  <si>
    <t>Q3-2-2</t>
  </si>
  <si>
    <t>Q3-2-3</t>
  </si>
  <si>
    <t>Q3-2-4</t>
  </si>
  <si>
    <t>Q3-2-5</t>
  </si>
  <si>
    <t>Q3-2-6</t>
  </si>
  <si>
    <t>Q3-2-7</t>
  </si>
  <si>
    <t>Q3-2-8</t>
  </si>
  <si>
    <t>Q3-2-9</t>
  </si>
  <si>
    <t>Q3-2-10</t>
  </si>
  <si>
    <t>作業スペースや収納場所が狭いと感じること</t>
  </si>
  <si>
    <t>暑さや寒さによって不快に感じること</t>
  </si>
  <si>
    <t>空調の気流を不快に感じること</t>
  </si>
  <si>
    <t>空気の乾燥やジメジメ感を覚えること</t>
  </si>
  <si>
    <t>空気のよどみや埃っぽさ、嫌な臭いを感じること</t>
  </si>
  <si>
    <t>明るさのムラを感じること</t>
  </si>
  <si>
    <t>作業スペースが暗いと感じること</t>
  </si>
  <si>
    <t>日差しや照明器具がまぶしいと感じること</t>
  </si>
  <si>
    <t>外部の音などが気になること</t>
  </si>
  <si>
    <t>他の人の会話や設備機械音が気になること</t>
  </si>
  <si>
    <t>Q4</t>
    <phoneticPr fontId="1"/>
  </si>
  <si>
    <r>
      <t>ここでは、</t>
    </r>
    <r>
      <rPr>
        <b/>
        <sz val="14"/>
        <color rgb="FFFF0000"/>
        <rFont val="ＭＳ Ｐゴシック"/>
        <family val="3"/>
        <charset val="128"/>
        <scheme val="minor"/>
      </rPr>
      <t>オフィスもしくはビル全体の環境や設備について</t>
    </r>
    <r>
      <rPr>
        <b/>
        <sz val="14"/>
        <color theme="1"/>
        <rFont val="ＭＳ Ｐゴシック"/>
        <family val="3"/>
        <charset val="128"/>
        <scheme val="minor"/>
      </rPr>
      <t>お伺いします。あなたの勤め先において、経験することや存在するものについて、最もあてはまるものを一つずつ選択してください。</t>
    </r>
    <phoneticPr fontId="1"/>
  </si>
  <si>
    <t>Q4-1-1</t>
    <phoneticPr fontId="1"/>
  </si>
  <si>
    <t>Q4-1-2</t>
  </si>
  <si>
    <t>Q4-1-3</t>
  </si>
  <si>
    <t>Q4-1-4</t>
  </si>
  <si>
    <t>Q4-1-5</t>
  </si>
  <si>
    <t>Q4-1-6</t>
  </si>
  <si>
    <t>Q4-1-7</t>
  </si>
  <si>
    <t>Q4-1-8</t>
  </si>
  <si>
    <t>Q4-1-9</t>
  </si>
  <si>
    <t>Q4-1-10</t>
  </si>
  <si>
    <t>Q4-1-11</t>
  </si>
  <si>
    <t>Q4-1-12</t>
  </si>
  <si>
    <t>Q4-1-13</t>
  </si>
  <si>
    <t>利用しやすいリフレッシュスペースがある</t>
  </si>
  <si>
    <t>利用しやすい食事・喫茶場所がある</t>
  </si>
  <si>
    <t>利用しやすいミニキッチンなどがある</t>
  </si>
  <si>
    <t>状況に応じて打ち合わせスペースを選択することができる（会議室，打ち合わせブース等）</t>
  </si>
  <si>
    <t>利用しやすい場所に配置された階段がある</t>
  </si>
  <si>
    <t>利用しやすい仮眠をとるためのスペースがある</t>
  </si>
  <si>
    <t>利用しやすい社内情報共有インフラがある</t>
  </si>
  <si>
    <t>利用しやすい会話を促進する空間がある（ホワイエ，ラウンジ等）</t>
  </si>
  <si>
    <t>待ち合わせや会話がしやすいエントランスホールがある</t>
  </si>
  <si>
    <t>ビル内でバリアフリー化が進んでいる</t>
  </si>
  <si>
    <t>日々の運動を促進するための設備が充実している（ロッカー，シャワー室，駐輪場等）</t>
  </si>
  <si>
    <t>設備等が充実した、快適なトイレがある</t>
  </si>
  <si>
    <t>安全で快適なエレベーターがある</t>
  </si>
  <si>
    <t>Q4-2-1</t>
    <phoneticPr fontId="1"/>
  </si>
  <si>
    <t>Q4-2-2</t>
  </si>
  <si>
    <t>Q4-2-3</t>
  </si>
  <si>
    <t>Q4-2-4</t>
  </si>
  <si>
    <t>Q4-2-5</t>
  </si>
  <si>
    <t>Q4-2-6</t>
  </si>
  <si>
    <t>水道水に嫌な味やにおいを感じること</t>
  </si>
  <si>
    <t>トイレで待つこと</t>
  </si>
  <si>
    <t>エレベーターで待つこと</t>
  </si>
  <si>
    <t>コンセント容量，配線等に不満を感じること</t>
  </si>
  <si>
    <t>通信ネットワークにストレスを感じること（通信のスピード，WiFi接続環境等）</t>
  </si>
  <si>
    <t>打合せスペースが足りないと感じること（会議室，打ち合わせブース等）</t>
  </si>
  <si>
    <r>
      <t>ここでは、</t>
    </r>
    <r>
      <rPr>
        <b/>
        <sz val="14"/>
        <color rgb="FFFF0000"/>
        <rFont val="ＭＳ Ｐゴシック"/>
        <family val="3"/>
        <charset val="128"/>
        <scheme val="minor"/>
      </rPr>
      <t>入居ビルでの取り組みや所属する組織について</t>
    </r>
    <r>
      <rPr>
        <b/>
        <sz val="14"/>
        <color theme="1"/>
        <rFont val="ＭＳ Ｐゴシック"/>
        <family val="3"/>
        <charset val="128"/>
        <scheme val="minor"/>
      </rPr>
      <t>お伺いします。あなたの勤め先において、経験することや存在するものについて、最もあてはまるものを一つずつ選択してください。</t>
    </r>
    <phoneticPr fontId="1"/>
  </si>
  <si>
    <t>Q5</t>
    <phoneticPr fontId="1"/>
  </si>
  <si>
    <t>Q5-1-1</t>
    <phoneticPr fontId="1"/>
  </si>
  <si>
    <t>Q5-1-2</t>
  </si>
  <si>
    <t>Q5-1-3</t>
  </si>
  <si>
    <t>Q5-1-4</t>
  </si>
  <si>
    <t>Q5-1-5</t>
  </si>
  <si>
    <t>Q5-1-6</t>
  </si>
  <si>
    <t>Q5-1-7</t>
  </si>
  <si>
    <t>Q5-1-8</t>
  </si>
  <si>
    <t>Q5-1-9</t>
  </si>
  <si>
    <t>オフィスもしくはビル環境改善のための定期的なアンケートが行われている</t>
  </si>
  <si>
    <t>メンタルヘルス維持・向上のための十分な取り組みが行われている（ストレスチェックの実施等）</t>
  </si>
  <si>
    <t>分煙・禁煙に対する十分な取り組みが行われている</t>
  </si>
  <si>
    <t>充実した健康増進プログラムが実施されている（クラブ活動・フィットネスクラブ利用等への費用補助）</t>
  </si>
  <si>
    <t>階段の利用を促進するための掲示が充実している</t>
  </si>
  <si>
    <t>建物周辺に快適な緑地スペースがある</t>
  </si>
  <si>
    <t>まちなみや周辺の建物と景観が調和している</t>
  </si>
  <si>
    <t>定期的に避難訓練が実施されている</t>
  </si>
  <si>
    <t>非常時対応マニュアルが作成されており、十分に周知されている</t>
  </si>
  <si>
    <t>Q5-2-1</t>
    <phoneticPr fontId="1"/>
  </si>
  <si>
    <t>Q5-2-2</t>
  </si>
  <si>
    <t>Q5-2-3</t>
  </si>
  <si>
    <t>Q5-2-4</t>
  </si>
  <si>
    <t>防犯上、不安に感じること</t>
  </si>
  <si>
    <t>災害時や緊急時に不安を感じること</t>
  </si>
  <si>
    <t>ビル全体を通して、不衛生さを感じること</t>
  </si>
  <si>
    <t>ビル全体の管理・運営方法に対して、不満を感じること</t>
  </si>
  <si>
    <t>Q6</t>
    <phoneticPr fontId="1"/>
  </si>
  <si>
    <r>
      <t>同じ0から10までの尺度上で、</t>
    </r>
    <r>
      <rPr>
        <b/>
        <sz val="14"/>
        <color rgb="FFFF0000"/>
        <rFont val="ＭＳ Ｐゴシック"/>
        <family val="3"/>
        <charset val="128"/>
        <scheme val="minor"/>
      </rPr>
      <t>過去1-2年のあなたの普段のパフォーマンス</t>
    </r>
    <r>
      <rPr>
        <b/>
        <sz val="14"/>
        <color theme="1"/>
        <rFont val="ＭＳ Ｐゴシック"/>
        <family val="3"/>
        <charset val="128"/>
        <scheme val="minor"/>
      </rPr>
      <t>をどのように評価しますか。</t>
    </r>
    <phoneticPr fontId="1"/>
  </si>
  <si>
    <r>
      <t>同じ0から10までの尺度上で、</t>
    </r>
    <r>
      <rPr>
        <b/>
        <sz val="14"/>
        <color rgb="FFFF0000"/>
        <rFont val="ＭＳ Ｐゴシック"/>
        <family val="3"/>
        <charset val="128"/>
        <scheme val="minor"/>
      </rPr>
      <t>あなたが入居しているビルの、災害・緊急時における安全性・信頼性について</t>
    </r>
    <r>
      <rPr>
        <b/>
        <sz val="14"/>
        <color theme="1"/>
        <rFont val="ＭＳ Ｐゴシック"/>
        <family val="3"/>
        <charset val="128"/>
        <scheme val="minor"/>
      </rPr>
      <t>どのように評価しますか。</t>
    </r>
    <phoneticPr fontId="1"/>
  </si>
  <si>
    <t>Q7</t>
    <phoneticPr fontId="1"/>
  </si>
  <si>
    <t>Q8</t>
    <phoneticPr fontId="1"/>
  </si>
  <si>
    <t>普段の体調の良い時と比べて、あなたは現在、次のようなことが、どのくらいありますか。それぞれ一つずつ選択してください。</t>
    <phoneticPr fontId="1"/>
  </si>
  <si>
    <t>Q8-1</t>
    <phoneticPr fontId="1"/>
  </si>
  <si>
    <t>Q8-2</t>
  </si>
  <si>
    <t>Q8-3</t>
  </si>
  <si>
    <t>Q8-4</t>
  </si>
  <si>
    <t>Q8-5</t>
  </si>
  <si>
    <t>Q8-6</t>
  </si>
  <si>
    <t>Q8-7</t>
  </si>
  <si>
    <t>社交的に振る舞えなかった</t>
  </si>
  <si>
    <t>ていねいに仕事をすることができなかった</t>
  </si>
  <si>
    <t>考えがまとまらなかった</t>
  </si>
  <si>
    <t>仕事を中断する回数が増えた</t>
  </si>
  <si>
    <t>仕事がうまくいかないと感じた</t>
  </si>
  <si>
    <t>冷静に判断することができなかった</t>
  </si>
  <si>
    <t>自発的に仕事ができなかった</t>
  </si>
  <si>
    <r>
      <t>ここでは、あなたの</t>
    </r>
    <r>
      <rPr>
        <b/>
        <sz val="14"/>
        <color rgb="FFFF0000"/>
        <rFont val="ＭＳ Ｐゴシック"/>
        <family val="3"/>
        <charset val="128"/>
        <scheme val="minor"/>
      </rPr>
      <t>睡眠の状態について</t>
    </r>
    <r>
      <rPr>
        <b/>
        <sz val="14"/>
        <color theme="1"/>
        <rFont val="ＭＳ Ｐゴシック"/>
        <family val="3"/>
        <charset val="128"/>
        <scheme val="minor"/>
      </rPr>
      <t>質問します。</t>
    </r>
    <phoneticPr fontId="1"/>
  </si>
  <si>
    <r>
      <t>過去1か月間の</t>
    </r>
    <r>
      <rPr>
        <b/>
        <sz val="14"/>
        <color rgb="FFFF0000"/>
        <rFont val="ＭＳ Ｐゴシック"/>
        <family val="3"/>
        <charset val="128"/>
        <scheme val="minor"/>
      </rPr>
      <t>平均的な1日で</t>
    </r>
    <r>
      <rPr>
        <b/>
        <sz val="14"/>
        <color theme="1"/>
        <rFont val="ＭＳ Ｐゴシック"/>
        <family val="3"/>
        <charset val="128"/>
        <scheme val="minor"/>
      </rPr>
      <t>、通常何時ごろ寝床につきましたか。</t>
    </r>
    <phoneticPr fontId="1"/>
  </si>
  <si>
    <t>時</t>
    <rPh sb="0" eb="1">
      <t>ジ</t>
    </rPh>
    <phoneticPr fontId="1"/>
  </si>
  <si>
    <t>分</t>
    <rPh sb="0" eb="1">
      <t>フン</t>
    </rPh>
    <phoneticPr fontId="1"/>
  </si>
  <si>
    <t>Q9</t>
    <phoneticPr fontId="1"/>
  </si>
  <si>
    <t>Q10</t>
    <phoneticPr fontId="1"/>
  </si>
  <si>
    <r>
      <t>過去1か月間の</t>
    </r>
    <r>
      <rPr>
        <b/>
        <sz val="14"/>
        <color rgb="FFFF0000"/>
        <rFont val="ＭＳ Ｐゴシック"/>
        <family val="3"/>
        <charset val="128"/>
        <scheme val="minor"/>
      </rPr>
      <t>平均的な1日で</t>
    </r>
    <r>
      <rPr>
        <b/>
        <sz val="14"/>
        <color theme="1"/>
        <rFont val="ＭＳ Ｐゴシック"/>
        <family val="3"/>
        <charset val="128"/>
        <scheme val="minor"/>
      </rPr>
      <t>、寝床についてから眠るまでにどれくらい時間を要しましたか。</t>
    </r>
    <phoneticPr fontId="1"/>
  </si>
  <si>
    <t>Q11</t>
    <phoneticPr fontId="1"/>
  </si>
  <si>
    <r>
      <t>過去1か月間の</t>
    </r>
    <r>
      <rPr>
        <b/>
        <sz val="14"/>
        <color rgb="FFFF0000"/>
        <rFont val="ＭＳ Ｐゴシック"/>
        <family val="3"/>
        <charset val="128"/>
        <scheme val="minor"/>
      </rPr>
      <t>平均的な1日で</t>
    </r>
    <r>
      <rPr>
        <b/>
        <sz val="14"/>
        <color theme="1"/>
        <rFont val="ＭＳ Ｐゴシック"/>
        <family val="3"/>
        <charset val="128"/>
        <scheme val="minor"/>
      </rPr>
      <t>、通常何時ごろ起床しましたか。</t>
    </r>
    <phoneticPr fontId="1"/>
  </si>
  <si>
    <t>時間</t>
    <rPh sb="0" eb="1">
      <t>ジ</t>
    </rPh>
    <rPh sb="1" eb="2">
      <t>カン</t>
    </rPh>
    <phoneticPr fontId="1"/>
  </si>
  <si>
    <t>Q12</t>
    <phoneticPr fontId="1"/>
  </si>
  <si>
    <t>過去1か月間の平均的な1日で、実際の睡眠時間は何時間くらいでしたか。</t>
    <phoneticPr fontId="1"/>
  </si>
  <si>
    <t>（注：これは、あなたが寝床の中にいた時間とは異なる場合があるかもしれません。）</t>
    <rPh sb="1" eb="2">
      <t>チュウ</t>
    </rPh>
    <phoneticPr fontId="1"/>
  </si>
  <si>
    <t>1日あたり</t>
    <rPh sb="1" eb="2">
      <t>ニチ</t>
    </rPh>
    <phoneticPr fontId="1"/>
  </si>
  <si>
    <t>Q13</t>
    <phoneticPr fontId="1"/>
  </si>
  <si>
    <r>
      <t>過去1か月間において、どれくらいの頻度で、以下の理由のために睡眠が困難でしたか。</t>
    </r>
    <r>
      <rPr>
        <b/>
        <sz val="14"/>
        <color rgb="FFFF0000"/>
        <rFont val="ＭＳ Ｐゴシック"/>
        <family val="3"/>
        <charset val="128"/>
        <scheme val="minor"/>
      </rPr>
      <t>最もあてはまるものを一つずつ選択</t>
    </r>
    <r>
      <rPr>
        <b/>
        <sz val="14"/>
        <color theme="1"/>
        <rFont val="ＭＳ Ｐゴシック"/>
        <family val="3"/>
        <charset val="128"/>
        <scheme val="minor"/>
      </rPr>
      <t>してください。</t>
    </r>
    <phoneticPr fontId="1"/>
  </si>
  <si>
    <t>Q13-1</t>
    <phoneticPr fontId="1"/>
  </si>
  <si>
    <t>Q13-2</t>
  </si>
  <si>
    <t>Q13-3</t>
  </si>
  <si>
    <t>Q13-4</t>
  </si>
  <si>
    <t>Q13-5</t>
  </si>
  <si>
    <t>Q13-6</t>
  </si>
  <si>
    <t>Q13-7</t>
  </si>
  <si>
    <t>Q13-8</t>
  </si>
  <si>
    <t>Q13-9</t>
  </si>
  <si>
    <t>Q13-10</t>
  </si>
  <si>
    <t>トイレに起きたから</t>
    <phoneticPr fontId="1"/>
  </si>
  <si>
    <t>夜間または早朝に目が覚めたから</t>
    <phoneticPr fontId="1"/>
  </si>
  <si>
    <t>寝床についてから30分以内に眠ることができなかったから</t>
    <phoneticPr fontId="1"/>
  </si>
  <si>
    <t>息苦しかったから</t>
    <phoneticPr fontId="1"/>
  </si>
  <si>
    <t>咳が出たり大きないびきをかいたから</t>
    <phoneticPr fontId="1"/>
  </si>
  <si>
    <t>ひどく寒く感じたから</t>
    <phoneticPr fontId="1"/>
  </si>
  <si>
    <t>ひどく暑く感じたから</t>
    <phoneticPr fontId="1"/>
  </si>
  <si>
    <t>悪い夢を見たから</t>
    <phoneticPr fontId="1"/>
  </si>
  <si>
    <t>痛みがあったから</t>
    <phoneticPr fontId="1"/>
  </si>
  <si>
    <t>その他の理由</t>
    <phoneticPr fontId="1"/>
  </si>
  <si>
    <t>Q14</t>
    <phoneticPr fontId="1"/>
  </si>
  <si>
    <t>先の質問で「その他の理由」とお答えした人に質問します。　　　　　　　　　　　　　　　　　　　　　　　　　　　　　　　　　　　　　　その他の理由とは何ですか。</t>
    <phoneticPr fontId="1"/>
  </si>
  <si>
    <t>（自由に記述）</t>
    <rPh sb="1" eb="3">
      <t>ジユウ</t>
    </rPh>
    <rPh sb="4" eb="6">
      <t>キジュツ</t>
    </rPh>
    <phoneticPr fontId="1"/>
  </si>
  <si>
    <t>Q15</t>
    <phoneticPr fontId="1"/>
  </si>
  <si>
    <t xml:space="preserve">過去1か月間において、ご自分の睡眠の質を全体として、どのように評価しますか。
過去1か月間において、ご自分の睡眠の質を全体として、どのように
評価しますか。
</t>
    <phoneticPr fontId="1"/>
  </si>
  <si>
    <t>Q16</t>
    <phoneticPr fontId="1"/>
  </si>
  <si>
    <t xml:space="preserve">過去1か月間において、どのくらいの頻度で、眠るために薬を服用しましたか。
</t>
    <phoneticPr fontId="1"/>
  </si>
  <si>
    <t>Q17</t>
    <phoneticPr fontId="1"/>
  </si>
  <si>
    <t xml:space="preserve">過去1か月間において、どれくらいの頻度で、車の運転や食事中、その他の社会活動中に、眠くて起きていられなくなりましたか。
</t>
    <phoneticPr fontId="1"/>
  </si>
  <si>
    <t xml:space="preserve">過去1か月間において、物事をやり遂げるために必要な意欲を持続するのに、どのくらい問題がありましたか。
</t>
    <phoneticPr fontId="1"/>
  </si>
  <si>
    <t>Q18</t>
    <phoneticPr fontId="1"/>
  </si>
  <si>
    <t>Q19</t>
    <phoneticPr fontId="1"/>
  </si>
  <si>
    <t xml:space="preserve">現在のお住まいで、ここ1年、あなたが体感・体験した症状について、その頻度を1つずつ選択してください。
</t>
    <rPh sb="41" eb="43">
      <t>センタク</t>
    </rPh>
    <phoneticPr fontId="1"/>
  </si>
  <si>
    <t>Q19-1</t>
    <phoneticPr fontId="1"/>
  </si>
  <si>
    <t>Q19-2</t>
  </si>
  <si>
    <t>Q19-3</t>
  </si>
  <si>
    <t>Q19-4</t>
  </si>
  <si>
    <t>Q19-5</t>
  </si>
  <si>
    <t>Q19-6</t>
  </si>
  <si>
    <t>Q19-7</t>
  </si>
  <si>
    <t>Q19-8</t>
  </si>
  <si>
    <t>Q19-9</t>
  </si>
  <si>
    <t>Q19-10</t>
  </si>
  <si>
    <t>体がだるい</t>
  </si>
  <si>
    <t>頭痛</t>
  </si>
  <si>
    <t>せきやたんがでる</t>
  </si>
  <si>
    <t>鼻がつまる・鼻汁が出る</t>
  </si>
  <si>
    <t>発疹（じんま疹・できもの等）</t>
  </si>
  <si>
    <t>肩こり</t>
  </si>
  <si>
    <t>腰痛</t>
  </si>
  <si>
    <t>手足の関節が痛む</t>
  </si>
  <si>
    <t>手足が冷える</t>
  </si>
  <si>
    <t>風邪をひく</t>
  </si>
  <si>
    <t>Q20</t>
    <phoneticPr fontId="1"/>
  </si>
  <si>
    <t xml:space="preserve">あなたは現在、下記の傷病（病気やけが）で病院や診療所などに通っていますか。あてはまるものを全て選択してください。
</t>
    <phoneticPr fontId="1"/>
  </si>
  <si>
    <t>糖尿病</t>
  </si>
  <si>
    <t>高脂血症（高コレステロール血症など）</t>
  </si>
  <si>
    <t>神経の病気（神経痛・麻痺など）</t>
  </si>
  <si>
    <t>高血圧</t>
  </si>
  <si>
    <t>アレルギー性鼻炎</t>
  </si>
  <si>
    <t>喘息（ぜんそく）</t>
  </si>
  <si>
    <t>関節症・腰痛症</t>
  </si>
  <si>
    <t>その他の病気</t>
  </si>
  <si>
    <t>通っていない</t>
  </si>
  <si>
    <t>答えたくない</t>
  </si>
  <si>
    <t>皮膚疾患（アトピー性皮膚炎、じんま疹等）</t>
  </si>
  <si>
    <t>Q21</t>
    <phoneticPr fontId="1"/>
  </si>
  <si>
    <t>現在、たばこを習慣的に吸っていますか。</t>
    <phoneticPr fontId="1"/>
  </si>
  <si>
    <t xml:space="preserve">※『現在、習慣的に吸っている』とは、「これまで合計100本以上、または6ヶ月以上」を吸っていて、最近1ヶ月以内にも吸っていた方が該当。
</t>
    <phoneticPr fontId="1"/>
  </si>
  <si>
    <t>Q22</t>
    <phoneticPr fontId="1"/>
  </si>
  <si>
    <t>お酒（清酒、焼酎、ビール、洋酒など）を飲む頻度はどの程度ですか。</t>
    <phoneticPr fontId="1"/>
  </si>
  <si>
    <t>Q23</t>
    <phoneticPr fontId="1"/>
  </si>
  <si>
    <t>飲酒日の１日当たりの飲酒量はどの程度ですか。</t>
    <phoneticPr fontId="1"/>
  </si>
  <si>
    <t xml:space="preserve">※清酒1合（180ml）の目安： ビール中瓶１本(約500ml)、焼酎35度(80ml)、ウィスキーダブル1杯(60ml)、ワイン2杯(240ml)
</t>
    <phoneticPr fontId="1"/>
  </si>
  <si>
    <t xml:space="preserve">1回30分以上の軽く汗をかく運動を、週２回以上の頻度で、１年以上実施していますか。
</t>
    <phoneticPr fontId="1"/>
  </si>
  <si>
    <t>Q24</t>
    <phoneticPr fontId="1"/>
  </si>
  <si>
    <t xml:space="preserve">日常生活で、歩行又は同等の身体活動を１日１時間以上実施していますか。
</t>
    <phoneticPr fontId="1"/>
  </si>
  <si>
    <t>Q25</t>
    <phoneticPr fontId="1"/>
  </si>
  <si>
    <t>Q26</t>
    <phoneticPr fontId="1"/>
  </si>
  <si>
    <t xml:space="preserve">同居している人の合計人数をお答えください。
</t>
    <phoneticPr fontId="1"/>
  </si>
  <si>
    <t xml:space="preserve">※ご自身も含めた人数です。
</t>
    <phoneticPr fontId="1"/>
  </si>
  <si>
    <t>（数字を記述）</t>
    <rPh sb="1" eb="3">
      <t>スウジ</t>
    </rPh>
    <rPh sb="4" eb="6">
      <t>キジュツ</t>
    </rPh>
    <phoneticPr fontId="1"/>
  </si>
  <si>
    <t>合計で</t>
    <rPh sb="0" eb="2">
      <t>ゴウケイ</t>
    </rPh>
    <phoneticPr fontId="1"/>
  </si>
  <si>
    <t>人</t>
    <rPh sb="0" eb="1">
      <t>ニン</t>
    </rPh>
    <phoneticPr fontId="1"/>
  </si>
  <si>
    <t>Q27</t>
    <phoneticPr fontId="1"/>
  </si>
  <si>
    <t>Q27-1</t>
    <phoneticPr fontId="1"/>
  </si>
  <si>
    <t>Q27-2</t>
  </si>
  <si>
    <t>Q27-3</t>
  </si>
  <si>
    <t>Q27-4</t>
  </si>
  <si>
    <t>Q27-5</t>
  </si>
  <si>
    <t>Q27-6</t>
  </si>
  <si>
    <t>Q27-7</t>
  </si>
  <si>
    <t>Q27-8</t>
  </si>
  <si>
    <t>Q27-9</t>
  </si>
  <si>
    <t>Q27-10</t>
  </si>
  <si>
    <r>
      <t>居間・リビングで、</t>
    </r>
    <r>
      <rPr>
        <sz val="10"/>
        <color theme="1"/>
        <rFont val="ＭＳ Ｐゴシック"/>
        <family val="3"/>
        <charset val="128"/>
        <scheme val="minor"/>
      </rPr>
      <t>窓・ドアを閉めても、室内や外の音・振動が気になること</t>
    </r>
  </si>
  <si>
    <r>
      <t>居間・リビングで、</t>
    </r>
    <r>
      <rPr>
        <sz val="10"/>
        <color theme="1"/>
        <rFont val="ＭＳ Ｐゴシック"/>
        <family val="3"/>
        <charset val="128"/>
        <scheme val="minor"/>
      </rPr>
      <t>夜、照明が足りずに暗いと感じること</t>
    </r>
  </si>
  <si>
    <r>
      <t>キッチンで、</t>
    </r>
    <r>
      <rPr>
        <sz val="10"/>
        <color theme="1"/>
        <rFont val="ＭＳ Ｐゴシック"/>
        <family val="3"/>
        <charset val="128"/>
        <scheme val="minor"/>
      </rPr>
      <t>狭さや高さなどのため無理な姿勢をとること</t>
    </r>
  </si>
  <si>
    <r>
      <t>家の中で、</t>
    </r>
    <r>
      <rPr>
        <sz val="10"/>
        <color theme="1"/>
        <rFont val="ＭＳ Ｐゴシック"/>
        <family val="3"/>
        <charset val="128"/>
        <scheme val="minor"/>
      </rPr>
      <t>外からの視線が気になること</t>
    </r>
  </si>
  <si>
    <r>
      <t>居間・リビングで、</t>
    </r>
    <r>
      <rPr>
        <sz val="10"/>
        <color theme="1"/>
        <rFont val="ＭＳ Ｐゴシック"/>
        <family val="3"/>
        <charset val="128"/>
        <scheme val="minor"/>
      </rPr>
      <t>冬、暖房が効かずに寒いと感じること</t>
    </r>
  </si>
  <si>
    <r>
      <t>寝室で、</t>
    </r>
    <r>
      <rPr>
        <sz val="10"/>
        <color theme="1"/>
        <rFont val="ＭＳ Ｐゴシック"/>
        <family val="3"/>
        <charset val="128"/>
        <scheme val="minor"/>
      </rPr>
      <t>冬、寒くて眠れないこと</t>
    </r>
  </si>
  <si>
    <r>
      <t>脱衣所で、</t>
    </r>
    <r>
      <rPr>
        <sz val="10"/>
        <color theme="1"/>
        <rFont val="ＭＳ Ｐゴシック"/>
        <family val="3"/>
        <charset val="128"/>
        <scheme val="minor"/>
      </rPr>
      <t>冬、寒いと感じること</t>
    </r>
  </si>
  <si>
    <r>
      <t>トイレで、</t>
    </r>
    <r>
      <rPr>
        <sz val="10"/>
        <color theme="1"/>
        <rFont val="ＭＳ Ｐゴシック"/>
        <family val="3"/>
        <charset val="128"/>
        <scheme val="minor"/>
      </rPr>
      <t>冬、寒いと感じること</t>
    </r>
  </si>
  <si>
    <r>
      <t>浴室・脱衣所・洗面所で、</t>
    </r>
    <r>
      <rPr>
        <sz val="10"/>
        <color theme="1"/>
        <rFont val="ＭＳ Ｐゴシック"/>
        <family val="3"/>
        <charset val="128"/>
        <scheme val="minor"/>
      </rPr>
      <t>カビが発生していること</t>
    </r>
  </si>
  <si>
    <t>Q28</t>
    <phoneticPr fontId="1"/>
  </si>
  <si>
    <t>壁に断熱材はありますか。</t>
    <phoneticPr fontId="1"/>
  </si>
  <si>
    <t>Q29</t>
    <phoneticPr fontId="1"/>
  </si>
  <si>
    <t>居間の窓ガラスは次のうちどれですか。</t>
    <phoneticPr fontId="1"/>
  </si>
  <si>
    <t>Q30</t>
    <phoneticPr fontId="1"/>
  </si>
  <si>
    <t>居間の窓サッシ（窓枠）の材質は次のうちどれですか。</t>
    <phoneticPr fontId="1"/>
  </si>
  <si>
    <t>Q31</t>
    <phoneticPr fontId="1"/>
  </si>
  <si>
    <t>住まいの地域（主にご自宅に近い範囲）を想定して、それぞれの経験の頻度についてお答えください。</t>
    <phoneticPr fontId="1"/>
  </si>
  <si>
    <t>お住まいの中での生活を想定して、それぞれの経験の頻度について一つずつお答えください。</t>
    <rPh sb="30" eb="31">
      <t>１</t>
    </rPh>
    <phoneticPr fontId="1"/>
  </si>
  <si>
    <t>Q31-1</t>
    <phoneticPr fontId="1"/>
  </si>
  <si>
    <t>Q31-2</t>
  </si>
  <si>
    <t>Q31-3</t>
  </si>
  <si>
    <t>地域の治安が良くないと感じること</t>
  </si>
  <si>
    <t>地域の生活環境が良くないと感じること　　　　　　　　　　　　　　　　　　　　　　　　　　　　　　　　　　　　　　　　　　　　（※地域の自然や安全面、衛生面の視点でお答えください）</t>
    <phoneticPr fontId="1"/>
  </si>
  <si>
    <t>徒歩や自転車で目的の場所へいく際、移動に不便な地域であると感じること　　　　　　　　　　　　　　　　　　（※ 地域の道路整備、交通安全・防犯、バリアフリーの視点でお答えください。）</t>
    <phoneticPr fontId="1"/>
  </si>
  <si>
    <t>Q32</t>
    <phoneticPr fontId="1"/>
  </si>
  <si>
    <t>「お住まいの地域での活動」を想定して、それぞれの参加・利用頻度をお答えください。</t>
    <phoneticPr fontId="1"/>
  </si>
  <si>
    <t>Q32-1</t>
    <phoneticPr fontId="1"/>
  </si>
  <si>
    <t>Q32-2</t>
  </si>
  <si>
    <t>自治会・町内会活動、美化活動、祭りなどへの参加</t>
    <phoneticPr fontId="1"/>
  </si>
  <si>
    <t>公民館、集会所、図書施設などの利用</t>
    <phoneticPr fontId="1"/>
  </si>
  <si>
    <t>Q33</t>
    <phoneticPr fontId="1"/>
  </si>
  <si>
    <t>「お住まいの地域での活動」を想定して、地域の施設の有無についてお答えください。</t>
    <phoneticPr fontId="1"/>
  </si>
  <si>
    <t>Q33-1</t>
    <phoneticPr fontId="1"/>
  </si>
  <si>
    <t>Q33-2</t>
  </si>
  <si>
    <r>
      <t>利用しやすい</t>
    </r>
    <r>
      <rPr>
        <b/>
        <sz val="10"/>
        <color theme="1"/>
        <rFont val="ＭＳ Ｐゴシック"/>
        <family val="3"/>
        <charset val="128"/>
        <scheme val="minor"/>
      </rPr>
      <t>公共・サービス施設</t>
    </r>
    <r>
      <rPr>
        <sz val="10"/>
        <color theme="1"/>
        <rFont val="ＭＳ Ｐゴシック"/>
        <family val="3"/>
        <charset val="128"/>
        <scheme val="minor"/>
      </rPr>
      <t>がある</t>
    </r>
  </si>
  <si>
    <r>
      <t>健診（メタボ健診、がん検診、骨密度健診など）のために利用しやすい</t>
    </r>
    <r>
      <rPr>
        <b/>
        <sz val="10"/>
        <color theme="1"/>
        <rFont val="ＭＳ Ｐゴシック"/>
        <family val="3"/>
        <charset val="128"/>
        <scheme val="minor"/>
      </rPr>
      <t>医療機関（病院、診療所など）</t>
    </r>
    <r>
      <rPr>
        <sz val="10"/>
        <color theme="1"/>
        <rFont val="ＭＳ Ｐゴシック"/>
        <family val="3"/>
        <charset val="128"/>
        <scheme val="minor"/>
      </rPr>
      <t>がある</t>
    </r>
  </si>
  <si>
    <t>Q34</t>
    <phoneticPr fontId="1"/>
  </si>
  <si>
    <t>「地域の付き合い・交流」についてお答えください。</t>
    <phoneticPr fontId="1"/>
  </si>
  <si>
    <t>一般的に地域の人々を信頼できると感じますか。</t>
    <phoneticPr fontId="1"/>
  </si>
  <si>
    <t>Q35</t>
    <phoneticPr fontId="1"/>
  </si>
  <si>
    <t>あなたの性別をお答えください。</t>
    <phoneticPr fontId="1"/>
  </si>
  <si>
    <t>Q36</t>
    <phoneticPr fontId="1"/>
  </si>
  <si>
    <t>あなたの年齢をお答えください。</t>
    <rPh sb="4" eb="6">
      <t>ネンレイ</t>
    </rPh>
    <phoneticPr fontId="1"/>
  </si>
  <si>
    <t>才</t>
    <rPh sb="0" eb="1">
      <t>サイ</t>
    </rPh>
    <phoneticPr fontId="1"/>
  </si>
  <si>
    <t>あなたは現在働いていますか。</t>
    <phoneticPr fontId="1"/>
  </si>
  <si>
    <t>Q1　労働</t>
    <rPh sb="3" eb="5">
      <t>ロウドウ</t>
    </rPh>
    <phoneticPr fontId="1"/>
  </si>
  <si>
    <t>働いている</t>
  </si>
  <si>
    <t>働いていない</t>
  </si>
  <si>
    <t>Q2　オフィス所在地</t>
    <rPh sb="7" eb="10">
      <t>ショザイチ</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</si>
  <si>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</si>
  <si>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</si>
  <si>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</si>
  <si>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</si>
  <si>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</si>
  <si>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</si>
  <si>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</si>
  <si>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</si>
  <si>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</si>
  <si>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</si>
  <si>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</si>
  <si>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</si>
  <si>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</si>
  <si>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</si>
  <si>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</si>
  <si>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</si>
  <si>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</si>
  <si>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</si>
  <si>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</si>
  <si>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</si>
  <si>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</si>
  <si>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</si>
  <si>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</si>
  <si>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</si>
  <si>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</si>
  <si>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</si>
  <si>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</si>
  <si>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</si>
  <si>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</si>
  <si>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</si>
  <si>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</si>
  <si>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</si>
  <si>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</si>
  <si>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</si>
  <si>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</si>
  <si>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</si>
  <si>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</si>
  <si>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</si>
  <si>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</si>
  <si>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</si>
  <si>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</si>
  <si>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</si>
  <si>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</si>
  <si>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</si>
  <si>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</si>
  <si>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</si>
  <si>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</si>
  <si>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勤め先のオフィスの所在地をお答えください。</t>
    <phoneticPr fontId="1"/>
  </si>
  <si>
    <t xml:space="preserve"> 勤め先でのあなたの業務内容をお答えください。</t>
    <phoneticPr fontId="1"/>
  </si>
  <si>
    <t>事務職</t>
  </si>
  <si>
    <t>技術職</t>
  </si>
  <si>
    <t>営業職（自社オフィスでの勤務が多い方）</t>
  </si>
  <si>
    <t>営業職（接客や外回りが多い方）</t>
  </si>
  <si>
    <t>企画職</t>
  </si>
  <si>
    <t>研究職</t>
  </si>
  <si>
    <t>その他（オフィスでの勤務が多い方）</t>
  </si>
  <si>
    <t>その他（主にオフィス以外での業務に従事している方）</t>
  </si>
  <si>
    <t>Q3　業務内容</t>
    <rPh sb="3" eb="5">
      <t>ギョウム</t>
    </rPh>
    <rPh sb="5" eb="7">
      <t>ナイヨウ</t>
    </rPh>
    <phoneticPr fontId="1"/>
  </si>
  <si>
    <t>住まいの所在地をお答えください。</t>
    <rPh sb="0" eb="1">
      <t>ス</t>
    </rPh>
    <phoneticPr fontId="1"/>
  </si>
  <si>
    <t>Q5　未既婚</t>
    <rPh sb="3" eb="4">
      <t>ミ</t>
    </rPh>
    <rPh sb="4" eb="6">
      <t>キコン</t>
    </rPh>
    <phoneticPr fontId="1"/>
  </si>
  <si>
    <t>結婚している</t>
  </si>
  <si>
    <t>結婚していない</t>
  </si>
  <si>
    <t>Q6　同居子供人数</t>
    <rPh sb="3" eb="5">
      <t>ドウキョ</t>
    </rPh>
    <rPh sb="5" eb="7">
      <t>コドモ</t>
    </rPh>
    <rPh sb="7" eb="9">
      <t>ニンズウ</t>
    </rPh>
    <phoneticPr fontId="1"/>
  </si>
  <si>
    <t>0人</t>
  </si>
  <si>
    <t>1人</t>
  </si>
  <si>
    <t>2人</t>
  </si>
  <si>
    <t>3人</t>
  </si>
  <si>
    <t>4人以上</t>
  </si>
  <si>
    <t>Q7　世帯年収</t>
    <rPh sb="3" eb="5">
      <t>セタイ</t>
    </rPh>
    <rPh sb="5" eb="7">
      <t>ネンシュウ</t>
    </rPh>
    <phoneticPr fontId="1"/>
  </si>
  <si>
    <t>Q8　職業</t>
    <rPh sb="3" eb="5">
      <t>ショクギョウ</t>
    </rPh>
    <phoneticPr fontId="1"/>
  </si>
  <si>
    <t>100万円未満</t>
  </si>
  <si>
    <t>200万円未満</t>
  </si>
  <si>
    <t>300万円未満</t>
  </si>
  <si>
    <t>400万円未満</t>
  </si>
  <si>
    <t>500万円未満</t>
  </si>
  <si>
    <t>600万円未満</t>
  </si>
  <si>
    <t>700万円未満</t>
  </si>
  <si>
    <t>800万円未満</t>
  </si>
  <si>
    <t>900万円未満</t>
  </si>
  <si>
    <t>1000万円未満</t>
  </si>
  <si>
    <t>1500万円未満</t>
  </si>
  <si>
    <t>2000万円未満</t>
  </si>
  <si>
    <t>2000万円以上</t>
  </si>
  <si>
    <t>分からない</t>
  </si>
  <si>
    <t>会社員 （一般社員）</t>
  </si>
  <si>
    <t>会社員 （契約・嘱託社員）</t>
  </si>
  <si>
    <t>会社員 （派遣社員）</t>
  </si>
  <si>
    <t>会社員 （係長クラス）</t>
  </si>
  <si>
    <t>会社員 （課長クラス）</t>
  </si>
  <si>
    <t>会社員 （部長クラス）</t>
  </si>
  <si>
    <t>会社員 （役員）</t>
  </si>
  <si>
    <t>会社員 （経営者）</t>
  </si>
  <si>
    <t>医師・弁護士・公認会計士（組織に属している）</t>
  </si>
  <si>
    <t>医師・弁護士・公認会計士（組織に属していない）</t>
  </si>
  <si>
    <t>医師・弁護士・公認会計士以外の専門職（所属なし）</t>
  </si>
  <si>
    <t>公務員・団体職員</t>
  </si>
  <si>
    <t>農林漁業</t>
  </si>
  <si>
    <t>自営業 （SOHOを含む）</t>
  </si>
  <si>
    <t>学生</t>
  </si>
  <si>
    <t>受験浪人（予備校生、自宅浪人など）</t>
  </si>
  <si>
    <t>専業主婦／主夫</t>
  </si>
  <si>
    <t>パート・アルバイト</t>
  </si>
  <si>
    <t>定年退職済み</t>
  </si>
  <si>
    <t>無職</t>
  </si>
  <si>
    <t>Q9　従業員規模</t>
    <rPh sb="3" eb="6">
      <t>ジュウギョウイン</t>
    </rPh>
    <rPh sb="6" eb="8">
      <t>キボ</t>
    </rPh>
    <phoneticPr fontId="1"/>
  </si>
  <si>
    <t>2～4人</t>
  </si>
  <si>
    <t>5～9人</t>
  </si>
  <si>
    <t>10～19人</t>
  </si>
  <si>
    <t>20～29人</t>
  </si>
  <si>
    <t>30～39人</t>
  </si>
  <si>
    <t>40～49人</t>
  </si>
  <si>
    <t>50～79人</t>
  </si>
  <si>
    <t>80～99人</t>
  </si>
  <si>
    <t>100～199人</t>
  </si>
  <si>
    <t>200～299人</t>
  </si>
  <si>
    <t>300～499人</t>
  </si>
  <si>
    <t>500～999人</t>
  </si>
  <si>
    <t>1,000～1,999人</t>
  </si>
  <si>
    <t>2,000～2,999人</t>
  </si>
  <si>
    <t>3,000～4,999人</t>
  </si>
  <si>
    <t>5,000人以上</t>
  </si>
  <si>
    <t>Q10　年代</t>
    <rPh sb="4" eb="6">
      <t>ネンダイ</t>
    </rPh>
    <phoneticPr fontId="1"/>
  </si>
  <si>
    <t>20-29歳</t>
  </si>
  <si>
    <t>30-39歳</t>
  </si>
  <si>
    <t>40-49歳</t>
  </si>
  <si>
    <t>50-59歳</t>
  </si>
  <si>
    <t>60-69歳</t>
  </si>
  <si>
    <t>あなたは結婚していますか。</t>
    <rPh sb="4" eb="6">
      <t>ケッコン</t>
    </rPh>
    <phoneticPr fontId="1"/>
  </si>
  <si>
    <t>あなたの同居している子供の人数をお答えください。</t>
    <rPh sb="4" eb="6">
      <t>ドウキョ</t>
    </rPh>
    <rPh sb="10" eb="12">
      <t>コドモ</t>
    </rPh>
    <rPh sb="13" eb="15">
      <t>ニンズウ</t>
    </rPh>
    <rPh sb="17" eb="18">
      <t>コタ</t>
    </rPh>
    <phoneticPr fontId="1"/>
  </si>
  <si>
    <t>あなたの家庭の世帯年収をお答えください。</t>
    <rPh sb="4" eb="6">
      <t>カテイ</t>
    </rPh>
    <rPh sb="7" eb="9">
      <t>セタイ</t>
    </rPh>
    <rPh sb="9" eb="11">
      <t>ネンシュウ</t>
    </rPh>
    <rPh sb="13" eb="14">
      <t>コタ</t>
    </rPh>
    <phoneticPr fontId="1"/>
  </si>
  <si>
    <t>あなたの職業をお答えください。</t>
    <rPh sb="4" eb="6">
      <t>ショクギョウ</t>
    </rPh>
    <rPh sb="8" eb="9">
      <t>コタ</t>
    </rPh>
    <phoneticPr fontId="1"/>
  </si>
  <si>
    <t>あなたの勤め先の従業員規模をお答えください。</t>
    <rPh sb="4" eb="5">
      <t>ツト</t>
    </rPh>
    <rPh sb="6" eb="7">
      <t>サキ</t>
    </rPh>
    <rPh sb="8" eb="11">
      <t>ジュウギョウイン</t>
    </rPh>
    <rPh sb="11" eb="13">
      <t>キボ</t>
    </rPh>
    <rPh sb="15" eb="16">
      <t>コタ</t>
    </rPh>
    <phoneticPr fontId="1"/>
  </si>
  <si>
    <t>あなたの年代をお答えください。</t>
    <rPh sb="4" eb="6">
      <t>ネンダイ</t>
    </rPh>
    <rPh sb="8" eb="9">
      <t>コタ</t>
    </rPh>
    <phoneticPr fontId="1"/>
  </si>
  <si>
    <r>
      <t>寝室で、</t>
    </r>
    <r>
      <rPr>
        <sz val="10"/>
        <color theme="1"/>
        <rFont val="ＭＳ Ｐゴシック"/>
        <family val="3"/>
        <charset val="128"/>
        <scheme val="minor"/>
      </rPr>
      <t>夏、部屋を閉め切ってエアコンや扇風機をつけずに寝ること</t>
    </r>
  </si>
  <si>
    <t>回答⇒</t>
    <rPh sb="0" eb="2">
      <t>カイトウ</t>
    </rPh>
    <phoneticPr fontId="1"/>
  </si>
  <si>
    <t>回答↓</t>
    <rPh sb="0" eb="2">
      <t>カイトウ</t>
    </rPh>
    <phoneticPr fontId="1"/>
  </si>
  <si>
    <t>CASBEE-オフィス健康チェックリストの合計スコア[点]</t>
  </si>
  <si>
    <t>頻度</t>
  </si>
  <si>
    <t>累積 %</t>
  </si>
  <si>
    <t>あなたの得点</t>
    <rPh sb="4" eb="6">
      <t>トクテン</t>
    </rPh>
    <phoneticPr fontId="1"/>
  </si>
  <si>
    <t>合計</t>
    <rPh sb="0" eb="2">
      <t>ゴウケイ</t>
    </rPh>
    <phoneticPr fontId="1"/>
  </si>
  <si>
    <t>点</t>
    <rPh sb="0" eb="1">
      <t>テン</t>
    </rPh>
    <phoneticPr fontId="1"/>
  </si>
  <si>
    <t>点数</t>
    <rPh sb="0" eb="2">
      <t>テンスウ</t>
    </rPh>
    <phoneticPr fontId="1"/>
  </si>
  <si>
    <t>Ⅰ.建物の基本性能</t>
    <phoneticPr fontId="1"/>
  </si>
  <si>
    <t>Ⅱ.運営管理</t>
    <phoneticPr fontId="1"/>
  </si>
  <si>
    <t>Ⅲ.プログラム</t>
    <phoneticPr fontId="1"/>
  </si>
  <si>
    <t>(1)健康・快適性</t>
    <phoneticPr fontId="1"/>
  </si>
  <si>
    <t>(2)利便性向上</t>
    <phoneticPr fontId="1"/>
  </si>
  <si>
    <t>(3)安全性確保</t>
    <phoneticPr fontId="1"/>
  </si>
  <si>
    <t>153点満点中　　</t>
    <phoneticPr fontId="1"/>
  </si>
  <si>
    <t>関東地方の平均(％)</t>
    <rPh sb="0" eb="2">
      <t>カントウ</t>
    </rPh>
    <rPh sb="2" eb="4">
      <t>チホウ</t>
    </rPh>
    <rPh sb="5" eb="7">
      <t>ヘイキン</t>
    </rPh>
    <phoneticPr fontId="1"/>
  </si>
  <si>
    <t>あなたの得点(％)</t>
    <rPh sb="4" eb="6">
      <t>トクテン</t>
    </rPh>
    <phoneticPr fontId="1"/>
  </si>
  <si>
    <t>Q1-1</t>
    <phoneticPr fontId="1"/>
  </si>
  <si>
    <r>
      <t>ここでは、</t>
    </r>
    <r>
      <rPr>
        <b/>
        <sz val="14"/>
        <color rgb="FFFF0000"/>
        <rFont val="HG丸ｺﾞｼｯｸM-PRO"/>
        <family val="3"/>
        <charset val="128"/>
      </rPr>
      <t>オフィス内の特に作業場所（主に滞在するデスクなど）の環境や設備の状況について</t>
    </r>
    <r>
      <rPr>
        <b/>
        <sz val="14"/>
        <color theme="1"/>
        <rFont val="HG丸ｺﾞｼｯｸM-PRO"/>
        <family val="3"/>
        <charset val="128"/>
      </rPr>
      <t>お伺いします。あなたの勤め先において、経験することや存在するものについて、最もあてはまるものを一つずつ選択してください。</t>
    </r>
    <phoneticPr fontId="1"/>
  </si>
  <si>
    <r>
      <t>ここでは、</t>
    </r>
    <r>
      <rPr>
        <b/>
        <sz val="14"/>
        <color rgb="FFFF0000"/>
        <rFont val="HG丸ｺﾞｼｯｸM-PRO"/>
        <family val="3"/>
        <charset val="128"/>
      </rPr>
      <t>オフィスもしくはビル全体の環境や設備について</t>
    </r>
    <r>
      <rPr>
        <b/>
        <sz val="14"/>
        <color theme="1"/>
        <rFont val="HG丸ｺﾞｼｯｸM-PRO"/>
        <family val="3"/>
        <charset val="128"/>
      </rPr>
      <t>お伺いします。あなたの勤め先において、経験することや存在するものについて、最もあてはまるものを一つずつ選択してください。</t>
    </r>
    <phoneticPr fontId="1"/>
  </si>
  <si>
    <r>
      <t>ここでは、</t>
    </r>
    <r>
      <rPr>
        <b/>
        <sz val="14"/>
        <color rgb="FFFF0000"/>
        <rFont val="HG丸ｺﾞｼｯｸM-PRO"/>
        <family val="3"/>
        <charset val="128"/>
      </rPr>
      <t>入居ビルでの取り組みや所属する組織について</t>
    </r>
    <r>
      <rPr>
        <b/>
        <sz val="14"/>
        <color theme="1"/>
        <rFont val="HG丸ｺﾞｼｯｸM-PRO"/>
        <family val="3"/>
        <charset val="128"/>
      </rPr>
      <t>お伺いします。あなたの勤め先において、経験することや存在するものについて、最もあてはまるものを一つずつ選択してください。</t>
    </r>
    <phoneticPr fontId="1"/>
  </si>
  <si>
    <t>Q1-2</t>
  </si>
  <si>
    <t>Q1-3</t>
  </si>
  <si>
    <t>Q1-4</t>
  </si>
  <si>
    <t>Q1-5</t>
  </si>
  <si>
    <t>Q1-6</t>
  </si>
  <si>
    <t>Q1-7</t>
  </si>
  <si>
    <t>Q1-8</t>
  </si>
  <si>
    <t>Q1-9</t>
  </si>
  <si>
    <t>Q1-10</t>
    <phoneticPr fontId="1"/>
  </si>
  <si>
    <t>Q1-11</t>
  </si>
  <si>
    <t>Q1-12</t>
  </si>
  <si>
    <t>Q1-13</t>
  </si>
  <si>
    <t>Q1-14</t>
  </si>
  <si>
    <t>Q1-15</t>
  </si>
  <si>
    <t>Q1-16</t>
  </si>
  <si>
    <t>Q1-17</t>
  </si>
  <si>
    <t>Q1-18</t>
  </si>
  <si>
    <t>Q1-19</t>
  </si>
  <si>
    <t>Q2-1</t>
    <phoneticPr fontId="1"/>
  </si>
  <si>
    <t>Q2-2</t>
  </si>
  <si>
    <t>Q2-3</t>
  </si>
  <si>
    <t>Q2-4</t>
  </si>
  <si>
    <t>Q2-5</t>
  </si>
  <si>
    <t>Q2-6</t>
  </si>
  <si>
    <t>Q2-7</t>
  </si>
  <si>
    <t>Q2-8</t>
  </si>
  <si>
    <t>Q2-9</t>
  </si>
  <si>
    <t>Q2-10</t>
  </si>
  <si>
    <t>Q2-11</t>
  </si>
  <si>
    <t>Q2-12</t>
  </si>
  <si>
    <t>Q2-13</t>
  </si>
  <si>
    <t>Q2-14</t>
    <phoneticPr fontId="1"/>
  </si>
  <si>
    <t>Q2-15</t>
  </si>
  <si>
    <t>Q2-16</t>
  </si>
  <si>
    <t>Q2-17</t>
  </si>
  <si>
    <t>Q2-18</t>
  </si>
  <si>
    <t>Q2-19</t>
  </si>
  <si>
    <t>Q3-1</t>
    <phoneticPr fontId="1"/>
  </si>
  <si>
    <t>Q3-2</t>
  </si>
  <si>
    <t>Q3-3</t>
  </si>
  <si>
    <t>Q3-4</t>
  </si>
  <si>
    <t>Q3-5</t>
  </si>
  <si>
    <t>Q3-6</t>
  </si>
  <si>
    <t>Q3-7</t>
  </si>
  <si>
    <t>Q3-8</t>
  </si>
  <si>
    <t>Q3-9</t>
  </si>
  <si>
    <t>Q3-10</t>
    <phoneticPr fontId="1"/>
  </si>
  <si>
    <t>Q3-11</t>
  </si>
  <si>
    <t>Q3-12</t>
  </si>
  <si>
    <t>Q3-13</t>
  </si>
  <si>
    <t>=</t>
    <phoneticPr fontId="1"/>
  </si>
  <si>
    <t>オフィス健康チェックリスト 項目毎のスコア</t>
    <rPh sb="4" eb="6">
      <t>ケンコウ</t>
    </rPh>
    <rPh sb="14" eb="16">
      <t>コウモク</t>
    </rPh>
    <rPh sb="16" eb="17">
      <t>ゴト</t>
    </rPh>
    <phoneticPr fontId="1"/>
  </si>
  <si>
    <t>通信ネットワークにストレスを感じること（通信のスピード，Wi-Fi接続環境等）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</si>
</sst>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b/>
      <sz val="14"/>
      <color rgb="FFFF0000"/>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0"/>
      <color indexed="8"/>
      <name val="ＭＳ Ｐゴシック"/>
      <family val="3"/>
      <charset val="128"/>
    </font>
    <font>
      <b/>
      <sz val="10"/>
      <color theme="1"/>
      <name val="ＭＳ Ｐゴシック"/>
      <family val="3"/>
      <charset val="128"/>
      <scheme val="minor"/>
    </font>
    <font>
      <b/>
      <sz val="11"/>
      <color rgb="FFFF0000"/>
      <name val="ＭＳ Ｐゴシック"/>
      <family val="3"/>
      <charset val="128"/>
      <scheme val="minor"/>
    </font>
    <font>
      <sz val="11"/>
      <color theme="1"/>
      <name val="Meiryo UI"/>
      <family val="3"/>
      <charset val="128"/>
    </font>
    <font>
      <sz val="14"/>
      <color theme="1"/>
      <name val="Meiryo UI"/>
      <family val="3"/>
      <charset val="128"/>
    </font>
    <font>
      <b/>
      <sz val="14"/>
      <color theme="1"/>
      <name val="Meiryo UI"/>
      <family val="3"/>
      <charset val="128"/>
    </font>
    <font>
      <b/>
      <sz val="20"/>
      <color rgb="FFFF0000"/>
      <name val="Meiryo UI"/>
      <family val="3"/>
      <charset val="128"/>
    </font>
    <font>
      <b/>
      <sz val="14"/>
      <color theme="1"/>
      <name val="HG丸ｺﾞｼｯｸM-PRO"/>
      <family val="3"/>
      <charset val="128"/>
    </font>
    <font>
      <b/>
      <sz val="14"/>
      <color rgb="FFFF0000"/>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b/>
      <sz val="11"/>
      <name val="HG丸ｺﾞｼｯｸM-PRO"/>
      <family val="3"/>
      <charset val="128"/>
    </font>
    <font>
      <b/>
      <sz val="11"/>
      <color rgb="FFFF0000"/>
      <name val="HG丸ｺﾞｼｯｸM-PRO"/>
      <family val="3"/>
      <charset val="128"/>
    </font>
    <font>
      <sz val="11"/>
      <color indexed="8"/>
      <name val="HG丸ｺﾞｼｯｸM-PRO"/>
      <family val="3"/>
      <charset val="128"/>
    </font>
    <font>
      <sz val="11"/>
      <color theme="0"/>
      <name val="HG丸ｺﾞｼｯｸM-PRO"/>
      <family val="3"/>
      <charset val="128"/>
    </font>
    <font>
      <b/>
      <sz val="11"/>
      <color rgb="FFFF0000"/>
      <name val="Meiryo UI"/>
      <family val="3"/>
      <charset val="128"/>
    </font>
    <font>
      <b/>
      <sz val="11"/>
      <color theme="1"/>
      <name val="Meiryo UI"/>
      <family val="3"/>
      <charset val="128"/>
    </font>
    <font>
      <sz val="11"/>
      <name val="ＭＳ Ｐゴシック"/>
      <family val="3"/>
      <charset val="128"/>
    </font>
    <font>
      <sz val="11"/>
      <name val="ＭＳ 明朝"/>
      <family val="1"/>
      <charset val="128"/>
    </font>
    <font>
      <b/>
      <sz val="16"/>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dotted">
        <color indexed="64"/>
      </left>
      <right/>
      <top/>
      <bottom/>
      <diagonal/>
    </border>
    <border>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26" fillId="0" borderId="0">
      <alignment vertical="center"/>
    </xf>
    <xf numFmtId="0" fontId="27" fillId="0" borderId="0"/>
  </cellStyleXfs>
  <cellXfs count="15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3" fillId="2" borderId="0" xfId="0" applyFont="1" applyFill="1" applyAlignment="1">
      <alignment horizontal="center" vertical="center"/>
    </xf>
    <xf numFmtId="0" fontId="0" fillId="0" borderId="0" xfId="0" applyFill="1">
      <alignment vertical="center"/>
    </xf>
    <xf numFmtId="0" fontId="0" fillId="3" borderId="1" xfId="0" applyFill="1" applyBorder="1">
      <alignment vertical="center"/>
    </xf>
    <xf numFmtId="0" fontId="4" fillId="0" borderId="0" xfId="0" applyFont="1">
      <alignment vertical="center"/>
    </xf>
    <xf numFmtId="0" fontId="0" fillId="3" borderId="1" xfId="0" applyFill="1" applyBorder="1" applyAlignment="1">
      <alignment horizontal="center" vertical="center"/>
    </xf>
    <xf numFmtId="0" fontId="3" fillId="2" borderId="0" xfId="0" applyFont="1" applyFill="1" applyAlignment="1">
      <alignment horizontal="center"/>
    </xf>
    <xf numFmtId="0" fontId="0" fillId="0" borderId="0" xfId="0" applyBorder="1">
      <alignment vertical="center"/>
    </xf>
    <xf numFmtId="0" fontId="0" fillId="2" borderId="0" xfId="0" applyFill="1" applyAlignment="1">
      <alignment vertical="center" wrapText="1"/>
    </xf>
    <xf numFmtId="0" fontId="3" fillId="0" borderId="0" xfId="0" applyFont="1" applyFill="1" applyAlignment="1">
      <alignment horizontal="center"/>
    </xf>
    <xf numFmtId="0" fontId="0" fillId="0" borderId="0" xfId="0" applyBorder="1" applyAlignment="1">
      <alignment vertical="center"/>
    </xf>
    <xf numFmtId="14" fontId="0" fillId="0" borderId="0" xfId="0" applyNumberFormat="1">
      <alignment vertical="center"/>
    </xf>
    <xf numFmtId="0" fontId="3" fillId="2" borderId="0" xfId="0" applyFont="1" applyFill="1" applyAlignment="1">
      <alignment horizontal="center" vertical="top"/>
    </xf>
    <xf numFmtId="0" fontId="7" fillId="0" borderId="0" xfId="0" applyFont="1" applyBorder="1" applyAlignment="1">
      <alignment horizontal="justify" vertical="top"/>
    </xf>
    <xf numFmtId="0" fontId="2" fillId="2" borderId="0" xfId="0" applyFont="1" applyFill="1" applyAlignment="1">
      <alignment horizontal="center" vertical="center"/>
    </xf>
    <xf numFmtId="0" fontId="7" fillId="0" borderId="0" xfId="0" applyFont="1" applyBorder="1" applyAlignment="1">
      <alignment horizontal="left" vertical="center" wrapText="1"/>
    </xf>
    <xf numFmtId="0" fontId="0" fillId="0" borderId="0" xfId="0" applyFill="1" applyBorder="1" applyAlignment="1">
      <alignment vertical="center"/>
    </xf>
    <xf numFmtId="0" fontId="8" fillId="0" borderId="0" xfId="0" applyFont="1" applyBorder="1" applyAlignment="1"/>
    <xf numFmtId="0" fontId="0" fillId="0" borderId="0" xfId="0" applyBorder="1" applyAlignment="1">
      <alignment horizontal="center" vertical="center"/>
    </xf>
    <xf numFmtId="0" fontId="0" fillId="0" borderId="0" xfId="0" applyFill="1" applyBorder="1">
      <alignment vertical="center"/>
    </xf>
    <xf numFmtId="0" fontId="0" fillId="2" borderId="0" xfId="0" applyFill="1" applyAlignment="1">
      <alignment vertical="center"/>
    </xf>
    <xf numFmtId="0" fontId="0" fillId="2" borderId="0" xfId="0" applyFill="1">
      <alignment vertical="center"/>
    </xf>
    <xf numFmtId="0" fontId="6" fillId="0" borderId="4" xfId="0" applyFont="1" applyBorder="1" applyAlignment="1"/>
    <xf numFmtId="0" fontId="6" fillId="0" borderId="4" xfId="0" applyFont="1" applyBorder="1" applyAlignment="1"/>
    <xf numFmtId="0" fontId="6" fillId="0" borderId="4" xfId="0" applyFont="1" applyBorder="1" applyAlignment="1"/>
    <xf numFmtId="0" fontId="6" fillId="0" borderId="4" xfId="0" applyFont="1" applyBorder="1" applyAlignment="1"/>
    <xf numFmtId="0" fontId="6" fillId="0" borderId="4" xfId="0" applyFont="1" applyBorder="1" applyAlignment="1"/>
    <xf numFmtId="0" fontId="6" fillId="0" borderId="4" xfId="0" applyFont="1" applyBorder="1" applyAlignment="1"/>
    <xf numFmtId="0" fontId="6" fillId="0" borderId="4" xfId="0" applyFont="1" applyBorder="1" applyAlignment="1"/>
    <xf numFmtId="0" fontId="6" fillId="0" borderId="4" xfId="0" applyFont="1" applyBorder="1" applyAlignment="1"/>
    <xf numFmtId="0" fontId="0" fillId="0" borderId="0" xfId="0">
      <alignment vertical="center"/>
    </xf>
    <xf numFmtId="0" fontId="6" fillId="0" borderId="4" xfId="0" applyFont="1" applyBorder="1" applyAlignment="1"/>
    <xf numFmtId="0" fontId="9" fillId="0" borderId="0" xfId="0" applyFont="1">
      <alignment vertical="center"/>
    </xf>
    <xf numFmtId="0" fontId="4" fillId="0" borderId="0" xfId="0" applyFont="1" applyAlignment="1">
      <alignment vertical="center"/>
    </xf>
    <xf numFmtId="0" fontId="4" fillId="0" borderId="0" xfId="0" applyFont="1" applyFill="1" applyBorder="1" applyAlignment="1">
      <alignment vertical="center"/>
    </xf>
    <xf numFmtId="0" fontId="3" fillId="0" borderId="0" xfId="0" applyFont="1" applyFill="1" applyAlignment="1">
      <alignment horizontal="center" vertical="top"/>
    </xf>
    <xf numFmtId="0" fontId="3" fillId="0" borderId="0" xfId="0" applyFont="1" applyFill="1" applyAlignment="1">
      <alignment vertical="center" wrapText="1"/>
    </xf>
    <xf numFmtId="0" fontId="0" fillId="0" borderId="0" xfId="0" applyFill="1" applyAlignment="1">
      <alignment vertical="center" wrapText="1"/>
    </xf>
    <xf numFmtId="176" fontId="0" fillId="0" borderId="1" xfId="0" applyNumberForma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0" fillId="0" borderId="21" xfId="0" applyBorder="1">
      <alignment vertical="center"/>
    </xf>
    <xf numFmtId="0" fontId="0" fillId="0" borderId="22" xfId="0" applyBorder="1" applyAlignment="1">
      <alignment horizontal="center" vertical="center"/>
    </xf>
    <xf numFmtId="0" fontId="10" fillId="0" borderId="23" xfId="0" applyFont="1" applyBorder="1" applyAlignment="1">
      <alignment horizontal="center" vertical="center"/>
    </xf>
    <xf numFmtId="0" fontId="0" fillId="0" borderId="24" xfId="0" applyBorder="1">
      <alignment vertical="center"/>
    </xf>
    <xf numFmtId="176" fontId="10" fillId="0" borderId="25" xfId="0" applyNumberFormat="1" applyFont="1" applyBorder="1">
      <alignment vertical="center"/>
    </xf>
    <xf numFmtId="0" fontId="0" fillId="0" borderId="26" xfId="0" applyBorder="1">
      <alignment vertical="center"/>
    </xf>
    <xf numFmtId="176" fontId="0" fillId="0" borderId="27" xfId="0" applyNumberFormat="1" applyBorder="1">
      <alignment vertical="center"/>
    </xf>
    <xf numFmtId="176" fontId="10" fillId="0" borderId="28" xfId="0" applyNumberFormat="1" applyFont="1" applyBorder="1">
      <alignment vertical="center"/>
    </xf>
    <xf numFmtId="0" fontId="2" fillId="0" borderId="21" xfId="0" applyFont="1" applyBorder="1">
      <alignment vertical="center"/>
    </xf>
    <xf numFmtId="0" fontId="17" fillId="0" borderId="0" xfId="0" applyFont="1">
      <alignment vertical="center"/>
    </xf>
    <xf numFmtId="0" fontId="17" fillId="0" borderId="0" xfId="0" applyFont="1" applyBorder="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Border="1" applyAlignment="1">
      <alignment vertical="center"/>
    </xf>
    <xf numFmtId="0" fontId="20" fillId="0" borderId="9" xfId="0" applyFont="1" applyBorder="1">
      <alignment vertical="center"/>
    </xf>
    <xf numFmtId="0" fontId="21" fillId="0" borderId="11" xfId="0" applyFont="1" applyBorder="1">
      <alignment vertical="center"/>
    </xf>
    <xf numFmtId="0" fontId="18" fillId="0" borderId="10" xfId="0" applyFont="1" applyBorder="1">
      <alignment vertical="center"/>
    </xf>
    <xf numFmtId="0" fontId="17" fillId="0" borderId="14" xfId="0" applyFont="1" applyBorder="1">
      <alignment vertical="center"/>
    </xf>
    <xf numFmtId="0" fontId="21" fillId="0" borderId="7" xfId="0" applyFont="1" applyBorder="1">
      <alignment vertical="center"/>
    </xf>
    <xf numFmtId="0" fontId="18" fillId="0" borderId="15" xfId="0" applyFont="1" applyBorder="1">
      <alignment vertical="center"/>
    </xf>
    <xf numFmtId="0" fontId="17" fillId="0" borderId="9" xfId="0" applyFont="1" applyBorder="1">
      <alignment vertical="center"/>
    </xf>
    <xf numFmtId="0" fontId="18" fillId="0" borderId="10" xfId="0" applyFont="1" applyBorder="1" applyAlignment="1">
      <alignment horizontal="right" vertical="center"/>
    </xf>
    <xf numFmtId="0" fontId="18" fillId="0" borderId="0" xfId="0" applyFont="1" applyBorder="1">
      <alignment vertical="center"/>
    </xf>
    <xf numFmtId="0" fontId="17" fillId="0" borderId="16" xfId="0" applyFont="1" applyBorder="1">
      <alignment vertical="center"/>
    </xf>
    <xf numFmtId="0" fontId="21" fillId="0" borderId="5" xfId="0" applyFont="1" applyBorder="1">
      <alignment vertical="center"/>
    </xf>
    <xf numFmtId="0" fontId="18" fillId="0" borderId="17" xfId="0" applyFont="1" applyBorder="1">
      <alignment vertical="center"/>
    </xf>
    <xf numFmtId="0" fontId="17" fillId="0" borderId="18" xfId="0" applyFont="1" applyBorder="1">
      <alignment vertical="center"/>
    </xf>
    <xf numFmtId="0" fontId="21" fillId="0" borderId="19" xfId="0" applyFont="1" applyBorder="1">
      <alignment vertical="center"/>
    </xf>
    <xf numFmtId="0" fontId="18" fillId="0" borderId="20" xfId="0" applyFont="1" applyBorder="1">
      <alignment vertical="center"/>
    </xf>
    <xf numFmtId="0" fontId="18"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22" fillId="0" borderId="24" xfId="0" applyFont="1" applyBorder="1" applyAlignment="1"/>
    <xf numFmtId="0" fontId="22" fillId="0" borderId="25" xfId="0" applyFont="1" applyBorder="1" applyAlignment="1"/>
    <xf numFmtId="0" fontId="22" fillId="0" borderId="26" xfId="0" applyFont="1" applyBorder="1" applyAlignment="1"/>
    <xf numFmtId="0" fontId="22" fillId="0" borderId="28" xfId="0" applyFont="1" applyBorder="1" applyAlignment="1"/>
    <xf numFmtId="0" fontId="17" fillId="0" borderId="0" xfId="0" applyFont="1" applyAlignment="1">
      <alignment horizontal="right" vertical="center"/>
    </xf>
    <xf numFmtId="0" fontId="17" fillId="0" borderId="0" xfId="0" applyFont="1" applyBorder="1" applyAlignment="1">
      <alignment horizontal="justify" vertical="center"/>
    </xf>
    <xf numFmtId="0" fontId="17" fillId="0" borderId="0" xfId="0" applyFont="1" applyFill="1" applyBorder="1" applyAlignment="1">
      <alignment horizontal="center" vertical="center"/>
    </xf>
    <xf numFmtId="0" fontId="18" fillId="2" borderId="0" xfId="0" applyFont="1" applyFill="1" applyBorder="1" applyAlignment="1">
      <alignment horizontal="center" vertical="center"/>
    </xf>
    <xf numFmtId="0" fontId="22" fillId="0" borderId="0" xfId="0" applyFont="1" applyBorder="1" applyAlignment="1"/>
    <xf numFmtId="0" fontId="15" fillId="5" borderId="0" xfId="0" applyFont="1" applyFill="1" applyAlignment="1">
      <alignment horizontal="center" vertical="center"/>
    </xf>
    <xf numFmtId="0" fontId="17" fillId="5" borderId="0" xfId="0" applyFont="1" applyFill="1">
      <alignment vertical="center"/>
    </xf>
    <xf numFmtId="0" fontId="17" fillId="6" borderId="3" xfId="0" applyFont="1" applyFill="1" applyBorder="1" applyAlignment="1">
      <alignment vertical="center"/>
    </xf>
    <xf numFmtId="0" fontId="17" fillId="0" borderId="3" xfId="0" applyFont="1" applyBorder="1" applyAlignment="1">
      <alignment vertical="center"/>
    </xf>
    <xf numFmtId="0" fontId="17" fillId="0" borderId="1" xfId="0" applyFont="1" applyBorder="1" applyAlignment="1">
      <alignment horizontal="right" vertical="center"/>
    </xf>
    <xf numFmtId="0" fontId="17" fillId="6" borderId="1" xfId="0" applyFont="1" applyFill="1" applyBorder="1" applyAlignment="1">
      <alignment horizontal="right" vertical="center"/>
    </xf>
    <xf numFmtId="0" fontId="17" fillId="5" borderId="0" xfId="0" applyFont="1" applyFill="1" applyAlignment="1">
      <alignment horizontal="center" vertical="center"/>
    </xf>
    <xf numFmtId="0" fontId="17" fillId="5" borderId="0" xfId="0" applyFont="1" applyFill="1" applyAlignment="1">
      <alignment vertical="center"/>
    </xf>
    <xf numFmtId="0" fontId="17" fillId="5" borderId="0" xfId="0" applyFont="1" applyFill="1" applyAlignment="1">
      <alignment horizontal="right" vertical="center"/>
    </xf>
    <xf numFmtId="0" fontId="17" fillId="5" borderId="0" xfId="0" applyFont="1" applyFill="1" applyBorder="1" applyAlignment="1">
      <alignment horizontal="justify" vertical="center"/>
    </xf>
    <xf numFmtId="0" fontId="17" fillId="5" borderId="0" xfId="0" applyFont="1" applyFill="1" applyBorder="1" applyAlignment="1">
      <alignment vertical="center"/>
    </xf>
    <xf numFmtId="0" fontId="17" fillId="5" borderId="0" xfId="0" applyFont="1" applyFill="1" applyBorder="1" applyAlignment="1">
      <alignment horizontal="center" vertical="center"/>
    </xf>
    <xf numFmtId="0" fontId="19" fillId="5" borderId="0" xfId="0" applyFont="1" applyFill="1" applyBorder="1" applyAlignment="1">
      <alignment horizontal="justify" vertical="top"/>
    </xf>
    <xf numFmtId="0" fontId="17" fillId="0" borderId="0" xfId="0" applyFont="1" applyFill="1" applyAlignment="1">
      <alignment horizontal="center" vertical="center"/>
    </xf>
    <xf numFmtId="0" fontId="15" fillId="0" borderId="0" xfId="0" applyFont="1" applyFill="1" applyAlignment="1">
      <alignment horizontal="center" vertical="top"/>
    </xf>
    <xf numFmtId="0" fontId="23" fillId="7" borderId="2" xfId="0" applyFont="1" applyFill="1" applyBorder="1" applyAlignment="1">
      <alignment vertical="center"/>
    </xf>
    <xf numFmtId="0" fontId="23" fillId="7" borderId="5" xfId="0" applyFont="1" applyFill="1" applyBorder="1" applyAlignment="1">
      <alignment vertical="center"/>
    </xf>
    <xf numFmtId="0" fontId="23" fillId="7" borderId="3" xfId="0" applyFont="1" applyFill="1" applyBorder="1" applyAlignment="1">
      <alignment horizontal="center" vertical="center"/>
    </xf>
    <xf numFmtId="0" fontId="0" fillId="5" borderId="0" xfId="0" applyFill="1">
      <alignment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5" borderId="0" xfId="0" applyFont="1" applyFill="1">
      <alignment vertical="center"/>
    </xf>
    <xf numFmtId="10" fontId="11" fillId="0" borderId="0" xfId="0" applyNumberFormat="1" applyFont="1">
      <alignment vertical="center"/>
    </xf>
    <xf numFmtId="0" fontId="11" fillId="0" borderId="12" xfId="0" applyFont="1" applyBorder="1" applyAlignment="1">
      <alignment horizontal="center" vertical="center"/>
    </xf>
    <xf numFmtId="176" fontId="24" fillId="0" borderId="13" xfId="0" applyNumberFormat="1" applyFont="1" applyBorder="1">
      <alignment vertical="center"/>
    </xf>
    <xf numFmtId="0" fontId="11" fillId="0" borderId="2" xfId="0" applyFont="1" applyBorder="1">
      <alignment vertical="center"/>
    </xf>
    <xf numFmtId="0" fontId="25" fillId="0" borderId="2" xfId="0" applyFont="1" applyBorder="1">
      <alignment vertical="center"/>
    </xf>
    <xf numFmtId="0" fontId="11" fillId="0" borderId="8" xfId="0" applyFont="1" applyBorder="1">
      <alignment vertical="center"/>
    </xf>
    <xf numFmtId="10" fontId="11" fillId="0" borderId="8" xfId="0" applyNumberFormat="1" applyFont="1" applyBorder="1">
      <alignment vertical="center"/>
    </xf>
    <xf numFmtId="10" fontId="11" fillId="0" borderId="0" xfId="0" applyNumberFormat="1" applyFont="1" applyBorder="1">
      <alignment vertical="center"/>
    </xf>
    <xf numFmtId="0" fontId="11" fillId="0" borderId="7" xfId="0" applyFont="1" applyBorder="1" applyAlignment="1">
      <alignment horizontal="left" vertical="center"/>
    </xf>
    <xf numFmtId="0" fontId="26" fillId="0" borderId="0" xfId="1" applyFill="1" applyProtection="1">
      <alignment vertical="center"/>
      <protection hidden="1"/>
    </xf>
    <xf numFmtId="0" fontId="26" fillId="0" borderId="0" xfId="1" applyFill="1">
      <alignment vertical="center"/>
    </xf>
    <xf numFmtId="0" fontId="28" fillId="0" borderId="0" xfId="2" applyFont="1" applyFill="1" applyProtection="1">
      <protection hidden="1"/>
    </xf>
    <xf numFmtId="0" fontId="17" fillId="3" borderId="1" xfId="0" applyFont="1" applyFill="1" applyBorder="1" applyAlignment="1" applyProtection="1">
      <alignment horizontal="center" vertical="center"/>
      <protection locked="0"/>
    </xf>
    <xf numFmtId="0" fontId="15" fillId="5" borderId="0" xfId="0" applyFont="1" applyFill="1" applyAlignment="1">
      <alignment vertical="center" wrapText="1"/>
    </xf>
    <xf numFmtId="0" fontId="0" fillId="5" borderId="0" xfId="0" applyFill="1" applyAlignment="1">
      <alignment vertical="center"/>
    </xf>
    <xf numFmtId="0" fontId="0" fillId="5" borderId="0" xfId="0" applyFill="1" applyAlignment="1">
      <alignment vertical="center" wrapText="1"/>
    </xf>
    <xf numFmtId="0" fontId="17" fillId="6" borderId="5" xfId="0" applyFont="1" applyFill="1" applyBorder="1" applyAlignment="1">
      <alignment horizontal="justify" vertical="center"/>
    </xf>
    <xf numFmtId="0" fontId="17" fillId="6" borderId="5" xfId="0" applyFont="1" applyFill="1" applyBorder="1" applyAlignment="1">
      <alignment vertical="center"/>
    </xf>
    <xf numFmtId="0" fontId="17" fillId="0" borderId="2" xfId="0" applyFont="1" applyBorder="1" applyAlignment="1">
      <alignment horizontal="justify" vertical="center"/>
    </xf>
    <xf numFmtId="0" fontId="17" fillId="0" borderId="5" xfId="0" applyFont="1" applyBorder="1" applyAlignment="1">
      <alignment vertical="center"/>
    </xf>
    <xf numFmtId="0" fontId="17" fillId="6" borderId="2" xfId="0" applyFont="1" applyFill="1" applyBorder="1" applyAlignment="1">
      <alignment horizontal="justify" vertical="center"/>
    </xf>
    <xf numFmtId="0" fontId="17" fillId="0" borderId="5" xfId="0" applyFont="1" applyBorder="1" applyAlignment="1">
      <alignment horizontal="justify" vertical="center"/>
    </xf>
    <xf numFmtId="0" fontId="17" fillId="6" borderId="2" xfId="0" applyFont="1" applyFill="1" applyBorder="1" applyAlignment="1">
      <alignment horizontal="left" vertical="center"/>
    </xf>
    <xf numFmtId="0" fontId="17" fillId="0" borderId="2" xfId="0" applyFont="1" applyBorder="1" applyAlignment="1">
      <alignment horizontal="left" vertical="center"/>
    </xf>
    <xf numFmtId="0" fontId="13" fillId="0" borderId="0" xfId="0" applyFont="1" applyAlignment="1">
      <alignment horizontal="center" vertical="center"/>
    </xf>
    <xf numFmtId="0" fontId="3" fillId="2" borderId="0" xfId="0" applyFont="1" applyFill="1" applyAlignment="1">
      <alignment vertical="center"/>
    </xf>
    <xf numFmtId="0" fontId="0" fillId="2" borderId="0" xfId="0" applyFill="1" applyAlignment="1">
      <alignment vertical="center"/>
    </xf>
    <xf numFmtId="0" fontId="0" fillId="0" borderId="0" xfId="0" applyAlignment="1">
      <alignment vertical="center"/>
    </xf>
    <xf numFmtId="0" fontId="3" fillId="2" borderId="0" xfId="0" applyFont="1" applyFill="1" applyAlignment="1">
      <alignment vertical="center" wrapText="1"/>
    </xf>
    <xf numFmtId="0" fontId="0" fillId="2" borderId="0" xfId="0" applyFill="1" applyAlignment="1">
      <alignment vertical="center" wrapText="1"/>
    </xf>
    <xf numFmtId="0" fontId="7" fillId="0" borderId="0" xfId="0" applyFont="1" applyBorder="1" applyAlignment="1">
      <alignment horizontal="left" vertical="top"/>
    </xf>
    <xf numFmtId="0" fontId="0" fillId="0" borderId="0" xfId="0" applyBorder="1" applyAlignment="1">
      <alignment vertical="center"/>
    </xf>
    <xf numFmtId="0" fontId="7" fillId="0" borderId="0" xfId="0" applyFont="1" applyBorder="1" applyAlignment="1">
      <alignment horizontal="justify" vertical="top"/>
    </xf>
    <xf numFmtId="0" fontId="7" fillId="0" borderId="0" xfId="0" applyFont="1" applyFill="1" applyBorder="1" applyAlignment="1">
      <alignment horizontal="left" vertical="center" wrapText="1"/>
    </xf>
    <xf numFmtId="0" fontId="7" fillId="0" borderId="0" xfId="0" applyFont="1" applyFill="1" applyBorder="1" applyAlignment="1">
      <alignment horizontal="justify" vertical="center" wrapText="1"/>
    </xf>
    <xf numFmtId="0" fontId="3" fillId="4" borderId="0" xfId="0" applyFont="1" applyFill="1" applyAlignment="1">
      <alignment horizontal="left" vertical="center"/>
    </xf>
    <xf numFmtId="0" fontId="0" fillId="3" borderId="2" xfId="0" applyFill="1"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Fill="1" applyBorder="1" applyAlignment="1">
      <alignment vertical="center"/>
    </xf>
    <xf numFmtId="0" fontId="0" fillId="0" borderId="0" xfId="0" applyAlignment="1">
      <alignment vertical="center" wrapText="1"/>
    </xf>
    <xf numFmtId="0" fontId="9" fillId="0" borderId="6" xfId="0" applyFont="1" applyBorder="1" applyAlignment="1">
      <alignment horizontal="left" vertical="center" wrapText="1"/>
    </xf>
    <xf numFmtId="0" fontId="4" fillId="0" borderId="0" xfId="0" applyFont="1" applyAlignment="1">
      <alignment vertical="center"/>
    </xf>
    <xf numFmtId="0" fontId="9" fillId="0" borderId="6" xfId="0" applyFont="1" applyBorder="1" applyAlignment="1">
      <alignment horizontal="justify" vertical="center" wrapText="1"/>
    </xf>
    <xf numFmtId="0" fontId="4" fillId="0" borderId="0" xfId="0" applyFont="1" applyFill="1" applyBorder="1" applyAlignment="1">
      <alignment vertical="center"/>
    </xf>
    <xf numFmtId="0" fontId="7" fillId="0" borderId="0" xfId="0" applyFont="1" applyBorder="1" applyAlignment="1">
      <alignment horizontal="left" vertical="center" wrapText="1"/>
    </xf>
  </cellXfs>
  <cellStyles count="3">
    <cellStyle name="標準" xfId="0" builtinId="0"/>
    <cellStyle name="標準 2" xfId="1"/>
    <cellStyle name="標準_選定シートV1.0" xfId="2"/>
  </cellStyles>
  <dxfs count="0"/>
  <tableStyles count="0" defaultTableStyle="TableStyleMedium9" defaultPivotStyle="PivotStyleLight16"/>
  <colors>
    <mruColors>
      <color rgb="FFBE4B48"/>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9504228638087E-2"/>
          <c:y val="0.11963884514435695"/>
          <c:w val="0.79940288713910757"/>
          <c:h val="0.76163289588801386"/>
        </c:manualLayout>
      </c:layout>
      <c:barChart>
        <c:barDir val="col"/>
        <c:grouping val="clustered"/>
        <c:varyColors val="0"/>
        <c:ser>
          <c:idx val="0"/>
          <c:order val="0"/>
          <c:tx>
            <c:v>頻度</c:v>
          </c:tx>
          <c:spPr>
            <a:pattFill prst="ltUpDiag">
              <a:fgClr>
                <a:srgbClr val="FF0000"/>
              </a:fgClr>
              <a:bgClr>
                <a:schemeClr val="bg1"/>
              </a:bgClr>
            </a:pattFill>
            <a:ln w="3175">
              <a:solidFill>
                <a:schemeClr val="tx1"/>
              </a:solidFill>
            </a:ln>
          </c:spPr>
          <c:invertIfNegative val="0"/>
          <c:dPt>
            <c:idx val="84"/>
            <c:invertIfNegative val="0"/>
            <c:bubble3D val="0"/>
            <c:spPr>
              <a:pattFill prst="ltUpDiag">
                <a:fgClr>
                  <a:srgbClr val="FF0000"/>
                </a:fgClr>
                <a:bgClr>
                  <a:schemeClr val="bg1"/>
                </a:bgClr>
              </a:pattFill>
              <a:ln w="3175">
                <a:solidFill>
                  <a:schemeClr val="tx1"/>
                </a:solidFill>
              </a:ln>
            </c:spPr>
            <c:extLst>
              <c:ext xmlns:c16="http://schemas.microsoft.com/office/drawing/2014/chart" uri="{C3380CC4-5D6E-409C-BE32-E72D297353CC}">
                <c16:uniqueId val="{00000001-0BA7-43A3-A7E9-E845E71D76F9}"/>
              </c:ext>
            </c:extLst>
          </c:dPt>
          <c:cat>
            <c:numRef>
              <c:f>結果①合計スコア!$A$2:$A$155</c:f>
              <c:numCache>
                <c:formatCode>General</c:formatCode>
                <c:ptCount val="1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numCache>
            </c:numRef>
          </c:cat>
          <c:val>
            <c:numRef>
              <c:f>結果①合計スコア!$F$2:$F$155</c:f>
              <c:numCache>
                <c:formatCode>General</c:formatCode>
                <c:ptCount val="154"/>
                <c:pt idx="0">
                  <c:v>1</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numCache>
            </c:numRef>
          </c:val>
          <c:extLst>
            <c:ext xmlns:c16="http://schemas.microsoft.com/office/drawing/2014/chart" uri="{C3380CC4-5D6E-409C-BE32-E72D297353CC}">
              <c16:uniqueId val="{00000002-0BA7-43A3-A7E9-E845E71D76F9}"/>
            </c:ext>
          </c:extLst>
        </c:ser>
        <c:dLbls>
          <c:showLegendKey val="0"/>
          <c:showVal val="0"/>
          <c:showCatName val="0"/>
          <c:showSerName val="0"/>
          <c:showPercent val="0"/>
          <c:showBubbleSize val="0"/>
        </c:dLbls>
        <c:gapWidth val="0"/>
        <c:overlap val="100"/>
        <c:axId val="60772736"/>
        <c:axId val="60774656"/>
      </c:barChart>
      <c:catAx>
        <c:axId val="60772736"/>
        <c:scaling>
          <c:orientation val="minMax"/>
        </c:scaling>
        <c:delete val="1"/>
        <c:axPos val="b"/>
        <c:numFmt formatCode="General" sourceLinked="1"/>
        <c:majorTickMark val="out"/>
        <c:minorTickMark val="none"/>
        <c:tickLblPos val="nextTo"/>
        <c:crossAx val="60774656"/>
        <c:crosses val="autoZero"/>
        <c:auto val="1"/>
        <c:lblAlgn val="ctr"/>
        <c:lblOffset val="100"/>
        <c:tickLblSkip val="10"/>
        <c:tickMarkSkip val="5"/>
        <c:noMultiLvlLbl val="0"/>
      </c:catAx>
      <c:valAx>
        <c:axId val="60774656"/>
        <c:scaling>
          <c:orientation val="minMax"/>
          <c:max val="1"/>
        </c:scaling>
        <c:delete val="1"/>
        <c:axPos val="l"/>
        <c:numFmt formatCode="General" sourceLinked="1"/>
        <c:majorTickMark val="out"/>
        <c:minorTickMark val="none"/>
        <c:tickLblPos val="nextTo"/>
        <c:crossAx val="60772736"/>
        <c:crosses val="autoZero"/>
        <c:crossBetween val="between"/>
      </c:valAx>
      <c:spPr>
        <a:noFill/>
        <a:ln>
          <a:solidFill>
            <a:schemeClr val="tx1"/>
          </a:solidFill>
        </a:ln>
      </c:spPr>
    </c:plotArea>
    <c:plotVisOnly val="0"/>
    <c:dispBlanksAs val="gap"/>
    <c:showDLblsOverMax val="0"/>
  </c:chart>
  <c:spPr>
    <a:noFill/>
    <a:ln>
      <a:noFill/>
    </a:ln>
  </c:spPr>
  <c:printSettings>
    <c:headerFooter/>
    <c:pageMargins b="0.75000000000000089" l="0.70000000000000062" r="0.70000000000000062" t="0.750000000000000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9504228638087E-2"/>
          <c:y val="0.11963884514435695"/>
          <c:w val="0.79940288713910757"/>
          <c:h val="0.76163289588801386"/>
        </c:manualLayout>
      </c:layout>
      <c:barChart>
        <c:barDir val="col"/>
        <c:grouping val="clustered"/>
        <c:varyColors val="0"/>
        <c:ser>
          <c:idx val="0"/>
          <c:order val="0"/>
          <c:tx>
            <c:v>頻度</c:v>
          </c:tx>
          <c:spPr>
            <a:solidFill>
              <a:schemeClr val="accent1">
                <a:lumMod val="60000"/>
                <a:lumOff val="40000"/>
              </a:schemeClr>
            </a:solidFill>
            <a:ln w="3175">
              <a:noFill/>
            </a:ln>
          </c:spPr>
          <c:invertIfNegative val="0"/>
          <c:dPt>
            <c:idx val="84"/>
            <c:invertIfNegative val="0"/>
            <c:bubble3D val="0"/>
            <c:spPr>
              <a:solidFill>
                <a:schemeClr val="accent1">
                  <a:lumMod val="60000"/>
                  <a:lumOff val="40000"/>
                </a:schemeClr>
              </a:solidFill>
              <a:ln w="3175">
                <a:noFill/>
              </a:ln>
            </c:spPr>
            <c:extLst>
              <c:ext xmlns:c16="http://schemas.microsoft.com/office/drawing/2014/chart" uri="{C3380CC4-5D6E-409C-BE32-E72D297353CC}">
                <c16:uniqueId val="{00000001-A561-4F44-BCC4-7BDDB1CC941A}"/>
              </c:ext>
            </c:extLst>
          </c:dPt>
          <c:cat>
            <c:numRef>
              <c:f>結果①合計スコア!$A$2:$A$155</c:f>
              <c:numCache>
                <c:formatCode>General</c:formatCode>
                <c:ptCount val="15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numCache>
            </c:numRef>
          </c:cat>
          <c:val>
            <c:numRef>
              <c:f>結果①合計スコア!$B$2:$B$155</c:f>
              <c:numCache>
                <c:formatCode>General</c:formatCode>
                <c:ptCount val="154"/>
                <c:pt idx="0">
                  <c:v>0</c:v>
                </c:pt>
                <c:pt idx="1">
                  <c:v>0</c:v>
                </c:pt>
                <c:pt idx="2">
                  <c:v>1</c:v>
                </c:pt>
                <c:pt idx="3">
                  <c:v>2</c:v>
                </c:pt>
                <c:pt idx="4">
                  <c:v>1</c:v>
                </c:pt>
                <c:pt idx="5">
                  <c:v>3</c:v>
                </c:pt>
                <c:pt idx="6">
                  <c:v>2</c:v>
                </c:pt>
                <c:pt idx="7">
                  <c:v>3</c:v>
                </c:pt>
                <c:pt idx="8">
                  <c:v>7</c:v>
                </c:pt>
                <c:pt idx="9">
                  <c:v>3</c:v>
                </c:pt>
                <c:pt idx="10">
                  <c:v>6</c:v>
                </c:pt>
                <c:pt idx="11">
                  <c:v>6</c:v>
                </c:pt>
                <c:pt idx="12">
                  <c:v>5</c:v>
                </c:pt>
                <c:pt idx="13">
                  <c:v>8</c:v>
                </c:pt>
                <c:pt idx="14">
                  <c:v>6</c:v>
                </c:pt>
                <c:pt idx="15">
                  <c:v>6</c:v>
                </c:pt>
                <c:pt idx="16">
                  <c:v>7</c:v>
                </c:pt>
                <c:pt idx="17">
                  <c:v>8</c:v>
                </c:pt>
                <c:pt idx="18">
                  <c:v>6</c:v>
                </c:pt>
                <c:pt idx="19">
                  <c:v>8</c:v>
                </c:pt>
                <c:pt idx="20">
                  <c:v>5</c:v>
                </c:pt>
                <c:pt idx="21">
                  <c:v>5</c:v>
                </c:pt>
                <c:pt idx="22">
                  <c:v>8</c:v>
                </c:pt>
                <c:pt idx="23">
                  <c:v>14</c:v>
                </c:pt>
                <c:pt idx="24">
                  <c:v>18</c:v>
                </c:pt>
                <c:pt idx="25">
                  <c:v>18</c:v>
                </c:pt>
                <c:pt idx="26">
                  <c:v>11</c:v>
                </c:pt>
                <c:pt idx="27">
                  <c:v>19</c:v>
                </c:pt>
                <c:pt idx="28">
                  <c:v>18</c:v>
                </c:pt>
                <c:pt idx="29">
                  <c:v>13</c:v>
                </c:pt>
                <c:pt idx="30">
                  <c:v>16</c:v>
                </c:pt>
                <c:pt idx="31">
                  <c:v>28</c:v>
                </c:pt>
                <c:pt idx="32">
                  <c:v>21</c:v>
                </c:pt>
                <c:pt idx="33">
                  <c:v>20</c:v>
                </c:pt>
                <c:pt idx="34">
                  <c:v>21</c:v>
                </c:pt>
                <c:pt idx="35">
                  <c:v>29</c:v>
                </c:pt>
                <c:pt idx="36">
                  <c:v>23</c:v>
                </c:pt>
                <c:pt idx="37">
                  <c:v>21</c:v>
                </c:pt>
                <c:pt idx="38">
                  <c:v>24</c:v>
                </c:pt>
                <c:pt idx="39">
                  <c:v>29</c:v>
                </c:pt>
                <c:pt idx="40">
                  <c:v>32</c:v>
                </c:pt>
                <c:pt idx="41">
                  <c:v>28</c:v>
                </c:pt>
                <c:pt idx="42">
                  <c:v>28</c:v>
                </c:pt>
                <c:pt idx="43">
                  <c:v>29</c:v>
                </c:pt>
                <c:pt idx="44">
                  <c:v>33</c:v>
                </c:pt>
                <c:pt idx="45">
                  <c:v>35</c:v>
                </c:pt>
                <c:pt idx="46">
                  <c:v>33</c:v>
                </c:pt>
                <c:pt idx="47">
                  <c:v>28</c:v>
                </c:pt>
                <c:pt idx="48">
                  <c:v>32</c:v>
                </c:pt>
                <c:pt idx="49">
                  <c:v>43</c:v>
                </c:pt>
                <c:pt idx="50">
                  <c:v>40</c:v>
                </c:pt>
                <c:pt idx="51">
                  <c:v>32</c:v>
                </c:pt>
                <c:pt idx="52">
                  <c:v>57</c:v>
                </c:pt>
                <c:pt idx="53">
                  <c:v>46</c:v>
                </c:pt>
                <c:pt idx="54">
                  <c:v>54</c:v>
                </c:pt>
                <c:pt idx="55">
                  <c:v>58</c:v>
                </c:pt>
                <c:pt idx="56">
                  <c:v>59</c:v>
                </c:pt>
                <c:pt idx="57">
                  <c:v>67</c:v>
                </c:pt>
                <c:pt idx="58">
                  <c:v>68</c:v>
                </c:pt>
                <c:pt idx="59">
                  <c:v>57</c:v>
                </c:pt>
                <c:pt idx="60">
                  <c:v>69</c:v>
                </c:pt>
                <c:pt idx="61">
                  <c:v>58</c:v>
                </c:pt>
                <c:pt idx="62">
                  <c:v>62</c:v>
                </c:pt>
                <c:pt idx="63">
                  <c:v>63</c:v>
                </c:pt>
                <c:pt idx="64">
                  <c:v>55</c:v>
                </c:pt>
                <c:pt idx="65">
                  <c:v>56</c:v>
                </c:pt>
                <c:pt idx="66">
                  <c:v>66</c:v>
                </c:pt>
                <c:pt idx="67">
                  <c:v>71</c:v>
                </c:pt>
                <c:pt idx="68">
                  <c:v>68</c:v>
                </c:pt>
                <c:pt idx="69">
                  <c:v>67</c:v>
                </c:pt>
                <c:pt idx="70">
                  <c:v>59</c:v>
                </c:pt>
                <c:pt idx="71">
                  <c:v>64</c:v>
                </c:pt>
                <c:pt idx="72">
                  <c:v>59</c:v>
                </c:pt>
                <c:pt idx="73">
                  <c:v>64</c:v>
                </c:pt>
                <c:pt idx="74">
                  <c:v>69</c:v>
                </c:pt>
                <c:pt idx="75">
                  <c:v>67</c:v>
                </c:pt>
                <c:pt idx="76">
                  <c:v>59</c:v>
                </c:pt>
                <c:pt idx="77">
                  <c:v>62</c:v>
                </c:pt>
                <c:pt idx="78">
                  <c:v>62</c:v>
                </c:pt>
                <c:pt idx="79">
                  <c:v>66</c:v>
                </c:pt>
                <c:pt idx="80">
                  <c:v>45</c:v>
                </c:pt>
                <c:pt idx="81">
                  <c:v>49</c:v>
                </c:pt>
                <c:pt idx="82">
                  <c:v>54</c:v>
                </c:pt>
                <c:pt idx="83">
                  <c:v>50</c:v>
                </c:pt>
                <c:pt idx="84">
                  <c:v>57</c:v>
                </c:pt>
                <c:pt idx="85">
                  <c:v>47</c:v>
                </c:pt>
                <c:pt idx="86">
                  <c:v>45</c:v>
                </c:pt>
                <c:pt idx="87">
                  <c:v>53</c:v>
                </c:pt>
                <c:pt idx="88">
                  <c:v>39</c:v>
                </c:pt>
                <c:pt idx="89">
                  <c:v>45</c:v>
                </c:pt>
                <c:pt idx="90">
                  <c:v>31</c:v>
                </c:pt>
                <c:pt idx="91">
                  <c:v>32</c:v>
                </c:pt>
                <c:pt idx="92">
                  <c:v>32</c:v>
                </c:pt>
                <c:pt idx="93">
                  <c:v>27</c:v>
                </c:pt>
                <c:pt idx="94">
                  <c:v>29</c:v>
                </c:pt>
                <c:pt idx="95">
                  <c:v>29</c:v>
                </c:pt>
                <c:pt idx="96">
                  <c:v>30</c:v>
                </c:pt>
                <c:pt idx="97">
                  <c:v>20</c:v>
                </c:pt>
                <c:pt idx="98">
                  <c:v>16</c:v>
                </c:pt>
                <c:pt idx="99">
                  <c:v>17</c:v>
                </c:pt>
                <c:pt idx="100">
                  <c:v>14</c:v>
                </c:pt>
                <c:pt idx="101">
                  <c:v>27</c:v>
                </c:pt>
                <c:pt idx="102">
                  <c:v>11</c:v>
                </c:pt>
                <c:pt idx="103">
                  <c:v>13</c:v>
                </c:pt>
                <c:pt idx="104">
                  <c:v>8</c:v>
                </c:pt>
                <c:pt idx="105">
                  <c:v>10</c:v>
                </c:pt>
                <c:pt idx="106">
                  <c:v>12</c:v>
                </c:pt>
                <c:pt idx="107">
                  <c:v>10</c:v>
                </c:pt>
                <c:pt idx="108">
                  <c:v>13</c:v>
                </c:pt>
                <c:pt idx="109">
                  <c:v>8</c:v>
                </c:pt>
                <c:pt idx="110">
                  <c:v>10</c:v>
                </c:pt>
                <c:pt idx="111">
                  <c:v>3</c:v>
                </c:pt>
                <c:pt idx="112">
                  <c:v>8</c:v>
                </c:pt>
                <c:pt idx="113">
                  <c:v>10</c:v>
                </c:pt>
                <c:pt idx="114">
                  <c:v>9</c:v>
                </c:pt>
                <c:pt idx="115">
                  <c:v>5</c:v>
                </c:pt>
                <c:pt idx="116">
                  <c:v>2</c:v>
                </c:pt>
                <c:pt idx="117">
                  <c:v>5</c:v>
                </c:pt>
                <c:pt idx="118">
                  <c:v>3</c:v>
                </c:pt>
                <c:pt idx="119">
                  <c:v>3</c:v>
                </c:pt>
                <c:pt idx="120">
                  <c:v>3</c:v>
                </c:pt>
                <c:pt idx="121">
                  <c:v>5</c:v>
                </c:pt>
                <c:pt idx="122">
                  <c:v>3</c:v>
                </c:pt>
                <c:pt idx="123">
                  <c:v>5</c:v>
                </c:pt>
                <c:pt idx="124">
                  <c:v>3</c:v>
                </c:pt>
                <c:pt idx="125">
                  <c:v>5</c:v>
                </c:pt>
                <c:pt idx="126">
                  <c:v>1</c:v>
                </c:pt>
                <c:pt idx="127">
                  <c:v>1</c:v>
                </c:pt>
                <c:pt idx="128">
                  <c:v>2</c:v>
                </c:pt>
                <c:pt idx="129">
                  <c:v>2</c:v>
                </c:pt>
                <c:pt idx="130">
                  <c:v>0</c:v>
                </c:pt>
                <c:pt idx="131">
                  <c:v>1</c:v>
                </c:pt>
                <c:pt idx="132">
                  <c:v>3</c:v>
                </c:pt>
                <c:pt idx="133">
                  <c:v>0</c:v>
                </c:pt>
                <c:pt idx="134">
                  <c:v>0</c:v>
                </c:pt>
                <c:pt idx="135">
                  <c:v>3</c:v>
                </c:pt>
                <c:pt idx="136">
                  <c:v>2</c:v>
                </c:pt>
                <c:pt idx="137">
                  <c:v>0</c:v>
                </c:pt>
                <c:pt idx="138">
                  <c:v>2</c:v>
                </c:pt>
                <c:pt idx="139">
                  <c:v>1</c:v>
                </c:pt>
                <c:pt idx="140">
                  <c:v>0</c:v>
                </c:pt>
                <c:pt idx="141">
                  <c:v>0</c:v>
                </c:pt>
                <c:pt idx="142">
                  <c:v>1</c:v>
                </c:pt>
                <c:pt idx="143">
                  <c:v>0</c:v>
                </c:pt>
                <c:pt idx="144">
                  <c:v>0</c:v>
                </c:pt>
                <c:pt idx="145">
                  <c:v>0</c:v>
                </c:pt>
                <c:pt idx="146">
                  <c:v>0</c:v>
                </c:pt>
                <c:pt idx="147">
                  <c:v>0</c:v>
                </c:pt>
                <c:pt idx="148">
                  <c:v>1</c:v>
                </c:pt>
                <c:pt idx="149">
                  <c:v>1</c:v>
                </c:pt>
                <c:pt idx="150">
                  <c:v>0</c:v>
                </c:pt>
                <c:pt idx="151">
                  <c:v>2</c:v>
                </c:pt>
                <c:pt idx="152">
                  <c:v>0</c:v>
                </c:pt>
                <c:pt idx="153">
                  <c:v>0</c:v>
                </c:pt>
              </c:numCache>
            </c:numRef>
          </c:val>
          <c:extLst>
            <c:ext xmlns:c16="http://schemas.microsoft.com/office/drawing/2014/chart" uri="{C3380CC4-5D6E-409C-BE32-E72D297353CC}">
              <c16:uniqueId val="{00000002-A561-4F44-BCC4-7BDDB1CC941A}"/>
            </c:ext>
          </c:extLst>
        </c:ser>
        <c:dLbls>
          <c:showLegendKey val="0"/>
          <c:showVal val="0"/>
          <c:showCatName val="0"/>
          <c:showSerName val="0"/>
          <c:showPercent val="0"/>
          <c:showBubbleSize val="0"/>
        </c:dLbls>
        <c:gapWidth val="200"/>
        <c:axId val="60772736"/>
        <c:axId val="60774656"/>
      </c:barChart>
      <c:catAx>
        <c:axId val="60772736"/>
        <c:scaling>
          <c:orientation val="minMax"/>
        </c:scaling>
        <c:delete val="0"/>
        <c:axPos val="b"/>
        <c:title>
          <c:tx>
            <c:rich>
              <a:bodyPr/>
              <a:lstStyle/>
              <a:p>
                <a:pPr>
                  <a:defRPr sz="1050">
                    <a:latin typeface="Meiryo UI" pitchFamily="50" charset="-128"/>
                    <a:ea typeface="Meiryo UI" pitchFamily="50" charset="-128"/>
                  </a:defRPr>
                </a:pPr>
                <a:r>
                  <a:rPr lang="ja-JP" altLang="en-US" sz="1050">
                    <a:latin typeface="Meiryo UI" pitchFamily="50" charset="-128"/>
                    <a:ea typeface="Meiryo UI" pitchFamily="50" charset="-128"/>
                  </a:rPr>
                  <a:t>得点</a:t>
                </a:r>
                <a:r>
                  <a:rPr lang="en-US" altLang="ja-JP" sz="1050">
                    <a:latin typeface="Meiryo UI" pitchFamily="50" charset="-128"/>
                    <a:ea typeface="Meiryo UI" pitchFamily="50" charset="-128"/>
                  </a:rPr>
                  <a:t>[</a:t>
                </a:r>
                <a:r>
                  <a:rPr lang="ja-JP" altLang="en-US" sz="1050">
                    <a:latin typeface="Meiryo UI" pitchFamily="50" charset="-128"/>
                    <a:ea typeface="Meiryo UI" pitchFamily="50" charset="-128"/>
                  </a:rPr>
                  <a:t>点</a:t>
                </a:r>
                <a:r>
                  <a:rPr lang="en-US" altLang="ja-JP" sz="1050">
                    <a:latin typeface="Meiryo UI" pitchFamily="50" charset="-128"/>
                    <a:ea typeface="Meiryo UI" pitchFamily="50" charset="-128"/>
                  </a:rPr>
                  <a:t>]</a:t>
                </a:r>
              </a:p>
            </c:rich>
          </c:tx>
          <c:layout/>
          <c:overlay val="0"/>
        </c:title>
        <c:numFmt formatCode="General" sourceLinked="1"/>
        <c:majorTickMark val="out"/>
        <c:minorTickMark val="none"/>
        <c:tickLblPos val="nextTo"/>
        <c:txPr>
          <a:bodyPr anchor="t" anchorCtr="0"/>
          <a:lstStyle/>
          <a:p>
            <a:pPr>
              <a:defRPr>
                <a:latin typeface="Meiryo UI" pitchFamily="50" charset="-128"/>
                <a:ea typeface="Meiryo UI" pitchFamily="50" charset="-128"/>
              </a:defRPr>
            </a:pPr>
            <a:endParaRPr lang="ja-JP"/>
          </a:p>
        </c:txPr>
        <c:crossAx val="60774656"/>
        <c:crosses val="autoZero"/>
        <c:auto val="1"/>
        <c:lblAlgn val="ctr"/>
        <c:lblOffset val="100"/>
        <c:tickLblSkip val="10"/>
        <c:tickMarkSkip val="5"/>
        <c:noMultiLvlLbl val="0"/>
      </c:catAx>
      <c:valAx>
        <c:axId val="60774656"/>
        <c:scaling>
          <c:orientation val="minMax"/>
        </c:scaling>
        <c:delete val="0"/>
        <c:axPos val="l"/>
        <c:title>
          <c:tx>
            <c:rich>
              <a:bodyPr rot="0" vert="wordArtVertRtl"/>
              <a:lstStyle/>
              <a:p>
                <a:pPr>
                  <a:defRPr sz="1050">
                    <a:latin typeface="Meiryo UI" pitchFamily="50" charset="-128"/>
                    <a:ea typeface="Meiryo UI" pitchFamily="50" charset="-128"/>
                  </a:defRPr>
                </a:pPr>
                <a:r>
                  <a:rPr lang="ja-JP" altLang="en-US" sz="1050">
                    <a:latin typeface="Meiryo UI" pitchFamily="50" charset="-128"/>
                    <a:ea typeface="Meiryo UI" pitchFamily="50" charset="-128"/>
                  </a:rPr>
                  <a:t>回答</a:t>
                </a:r>
              </a:p>
            </c:rich>
          </c:tx>
          <c:layout/>
          <c:overlay val="0"/>
        </c:title>
        <c:numFmt formatCode="General" sourceLinked="1"/>
        <c:majorTickMark val="out"/>
        <c:minorTickMark val="none"/>
        <c:tickLblPos val="nextTo"/>
        <c:txPr>
          <a:bodyPr/>
          <a:lstStyle/>
          <a:p>
            <a:pPr>
              <a:defRPr>
                <a:latin typeface="Meiryo UI" pitchFamily="50" charset="-128"/>
                <a:ea typeface="Meiryo UI" pitchFamily="50" charset="-128"/>
              </a:defRPr>
            </a:pPr>
            <a:endParaRPr lang="ja-JP"/>
          </a:p>
        </c:txPr>
        <c:crossAx val="60772736"/>
        <c:crosses val="autoZero"/>
        <c:crossBetween val="between"/>
      </c:valAx>
      <c:spPr>
        <a:noFill/>
        <a:ln>
          <a:solidFill>
            <a:schemeClr val="tx1"/>
          </a:solidFill>
        </a:ln>
      </c:spPr>
    </c:plotArea>
    <c:plotVisOnly val="0"/>
    <c:dispBlanksAs val="gap"/>
    <c:showDLblsOverMax val="0"/>
  </c:chart>
  <c:spPr>
    <a:noFill/>
    <a:ln>
      <a:noFill/>
    </a:ln>
  </c:spPr>
  <c:printSettings>
    <c:headerFooter/>
    <c:pageMargins b="0.75000000000000089" l="0.70000000000000062" r="0.70000000000000062" t="0.75000000000000089"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785360163313"/>
          <c:y val="0.20819317585301839"/>
          <c:w val="0.82536103820355788"/>
          <c:h val="0.69862653834937305"/>
        </c:manualLayout>
      </c:layout>
      <c:radarChart>
        <c:radarStyle val="marker"/>
        <c:varyColors val="0"/>
        <c:ser>
          <c:idx val="0"/>
          <c:order val="0"/>
          <c:tx>
            <c:strRef>
              <c:f>結果②項目毎!$O$4</c:f>
              <c:strCache>
                <c:ptCount val="1"/>
                <c:pt idx="0">
                  <c:v>関東地方の平均(％)</c:v>
                </c:pt>
              </c:strCache>
            </c:strRef>
          </c:tx>
          <c:spPr>
            <a:ln w="19050">
              <a:solidFill>
                <a:srgbClr val="00B050"/>
              </a:solidFill>
              <a:prstDash val="sysDash"/>
            </a:ln>
          </c:spPr>
          <c:marker>
            <c:symbol val="none"/>
          </c:marker>
          <c:val>
            <c:numRef>
              <c:f>結果②項目毎!$O$5:$O$7</c:f>
              <c:numCache>
                <c:formatCode>0_ </c:formatCode>
                <c:ptCount val="3"/>
                <c:pt idx="0">
                  <c:v>43.273685270636491</c:v>
                </c:pt>
                <c:pt idx="1">
                  <c:v>49.236736736736745</c:v>
                </c:pt>
                <c:pt idx="2">
                  <c:v>35.585585585585584</c:v>
                </c:pt>
              </c:numCache>
            </c:numRef>
          </c:val>
          <c:extLst>
            <c:ext xmlns:c15="http://schemas.microsoft.com/office/drawing/2012/chart" uri="{02D57815-91ED-43cb-92C2-25804820EDAC}">
              <c15:filteredCategoryTitle>
                <c15:cat>
                  <c:numRef>
                    <c:extLst>
                      <c:ext uri="{02D57815-91ED-43cb-92C2-25804820EDAC}">
                        <c15:formulaRef>
                          <c15:sqref>結果①合計スコア!$V$29:$V$31</c15:sqref>
                        </c15:formulaRef>
                      </c:ext>
                    </c:extLst>
                    <c:numCache>
                      <c:formatCode>General</c:formatCode>
                      <c:ptCount val="3"/>
                    </c:numCache>
                  </c:numRef>
                </c15:cat>
              </c15:filteredCategoryTitle>
            </c:ext>
            <c:ext xmlns:c16="http://schemas.microsoft.com/office/drawing/2014/chart" uri="{C3380CC4-5D6E-409C-BE32-E72D297353CC}">
              <c16:uniqueId val="{00000000-30E7-488A-87DE-FA06E9656441}"/>
            </c:ext>
          </c:extLst>
        </c:ser>
        <c:ser>
          <c:idx val="1"/>
          <c:order val="1"/>
          <c:tx>
            <c:strRef>
              <c:f>結果②項目毎!$P$4</c:f>
              <c:strCache>
                <c:ptCount val="1"/>
                <c:pt idx="0">
                  <c:v>あなたの得点(％)</c:v>
                </c:pt>
              </c:strCache>
            </c:strRef>
          </c:tx>
          <c:marker>
            <c:symbol val="none"/>
          </c:marker>
          <c:val>
            <c:numRef>
              <c:f>結果②項目毎!$P$5:$P$7</c:f>
              <c:numCache>
                <c:formatCode>0_ </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結果①合計スコア!$V$29:$V$31</c15:sqref>
                        </c15:formulaRef>
                      </c:ext>
                    </c:extLst>
                    <c:numCache>
                      <c:formatCode>General</c:formatCode>
                      <c:ptCount val="3"/>
                    </c:numCache>
                  </c:numRef>
                </c15:cat>
              </c15:filteredCategoryTitle>
            </c:ext>
            <c:ext xmlns:c16="http://schemas.microsoft.com/office/drawing/2014/chart" uri="{C3380CC4-5D6E-409C-BE32-E72D297353CC}">
              <c16:uniqueId val="{00000001-30E7-488A-87DE-FA06E9656441}"/>
            </c:ext>
          </c:extLst>
        </c:ser>
        <c:dLbls>
          <c:showLegendKey val="0"/>
          <c:showVal val="0"/>
          <c:showCatName val="0"/>
          <c:showSerName val="0"/>
          <c:showPercent val="0"/>
          <c:showBubbleSize val="0"/>
        </c:dLbls>
        <c:axId val="103406976"/>
        <c:axId val="139490816"/>
      </c:radarChart>
      <c:catAx>
        <c:axId val="103406976"/>
        <c:scaling>
          <c:orientation val="minMax"/>
        </c:scaling>
        <c:delete val="0"/>
        <c:axPos val="b"/>
        <c:majorGridlines/>
        <c:numFmt formatCode="General" sourceLinked="1"/>
        <c:majorTickMark val="out"/>
        <c:minorTickMark val="none"/>
        <c:tickLblPos val="nextTo"/>
        <c:txPr>
          <a:bodyPr/>
          <a:lstStyle/>
          <a:p>
            <a:pPr>
              <a:defRPr>
                <a:solidFill>
                  <a:schemeClr val="bg1"/>
                </a:solidFill>
              </a:defRPr>
            </a:pPr>
            <a:endParaRPr lang="ja-JP"/>
          </a:p>
        </c:txPr>
        <c:crossAx val="139490816"/>
        <c:crosses val="autoZero"/>
        <c:auto val="1"/>
        <c:lblAlgn val="ctr"/>
        <c:lblOffset val="100"/>
        <c:noMultiLvlLbl val="0"/>
      </c:catAx>
      <c:valAx>
        <c:axId val="139490816"/>
        <c:scaling>
          <c:orientation val="minMax"/>
          <c:max val="100"/>
          <c:min val="0"/>
        </c:scaling>
        <c:delete val="0"/>
        <c:axPos val="l"/>
        <c:majorGridlines/>
        <c:numFmt formatCode="@" sourceLinked="0"/>
        <c:majorTickMark val="cross"/>
        <c:minorTickMark val="none"/>
        <c:tickLblPos val="nextTo"/>
        <c:crossAx val="103406976"/>
        <c:crosses val="autoZero"/>
        <c:crossBetween val="between"/>
      </c:valAx>
    </c:plotArea>
    <c:plotVisOnly val="0"/>
    <c:dispBlanksAs val="gap"/>
    <c:showDLblsOverMax val="0"/>
  </c:chart>
  <c:spPr>
    <a:ln>
      <a:no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785360163313"/>
          <c:y val="0.20819317585301839"/>
          <c:w val="0.825361038203558"/>
          <c:h val="0.69862653834937316"/>
        </c:manualLayout>
      </c:layout>
      <c:radarChart>
        <c:radarStyle val="marker"/>
        <c:varyColors val="0"/>
        <c:ser>
          <c:idx val="0"/>
          <c:order val="0"/>
          <c:tx>
            <c:strRef>
              <c:f>結果②項目毎!$O$9</c:f>
              <c:strCache>
                <c:ptCount val="1"/>
                <c:pt idx="0">
                  <c:v>関東地方の平均(％)</c:v>
                </c:pt>
              </c:strCache>
            </c:strRef>
          </c:tx>
          <c:spPr>
            <a:ln w="19050">
              <a:solidFill>
                <a:srgbClr val="00B050"/>
              </a:solidFill>
              <a:prstDash val="sysDash"/>
            </a:ln>
          </c:spPr>
          <c:marker>
            <c:symbol val="none"/>
          </c:marker>
          <c:val>
            <c:numRef>
              <c:f>結果②項目毎!$O$10:$O$12</c:f>
              <c:numCache>
                <c:formatCode>0_ </c:formatCode>
                <c:ptCount val="3"/>
                <c:pt idx="0">
                  <c:v>44.203802016302021</c:v>
                </c:pt>
                <c:pt idx="1">
                  <c:v>39.749124124124123</c:v>
                </c:pt>
                <c:pt idx="2">
                  <c:v>59.525150150150154</c:v>
                </c:pt>
              </c:numCache>
            </c:numRef>
          </c:val>
          <c:extLst>
            <c:ext xmlns:c15="http://schemas.microsoft.com/office/drawing/2012/chart" uri="{02D57815-91ED-43cb-92C2-25804820EDAC}">
              <c15:filteredCategoryTitle>
                <c15:cat>
                  <c:numRef>
                    <c:extLst>
                      <c:ext uri="{02D57815-91ED-43cb-92C2-25804820EDAC}">
                        <c15:formulaRef>
                          <c15:sqref>結果①合計スコア!$V$34:$V$36</c15:sqref>
                        </c15:formulaRef>
                      </c:ext>
                    </c:extLst>
                    <c:numCache>
                      <c:formatCode>General</c:formatCode>
                      <c:ptCount val="3"/>
                    </c:numCache>
                  </c:numRef>
                </c15:cat>
              </c15:filteredCategoryTitle>
            </c:ext>
            <c:ext xmlns:c16="http://schemas.microsoft.com/office/drawing/2014/chart" uri="{C3380CC4-5D6E-409C-BE32-E72D297353CC}">
              <c16:uniqueId val="{00000000-2F43-4968-BA13-98B7EB172483}"/>
            </c:ext>
          </c:extLst>
        </c:ser>
        <c:ser>
          <c:idx val="1"/>
          <c:order val="1"/>
          <c:tx>
            <c:strRef>
              <c:f>結果②項目毎!$P$9</c:f>
              <c:strCache>
                <c:ptCount val="1"/>
                <c:pt idx="0">
                  <c:v>あなたの得点(％)</c:v>
                </c:pt>
              </c:strCache>
            </c:strRef>
          </c:tx>
          <c:spPr>
            <a:ln>
              <a:solidFill>
                <a:schemeClr val="accent1"/>
              </a:solidFill>
            </a:ln>
          </c:spPr>
          <c:marker>
            <c:symbol val="none"/>
          </c:marker>
          <c:val>
            <c:numRef>
              <c:f>結果②項目毎!$P$10:$P$12</c:f>
              <c:numCache>
                <c:formatCode>0_ </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結果①合計スコア!$V$34:$V$36</c15:sqref>
                        </c15:formulaRef>
                      </c:ext>
                    </c:extLst>
                    <c:numCache>
                      <c:formatCode>General</c:formatCode>
                      <c:ptCount val="3"/>
                    </c:numCache>
                  </c:numRef>
                </c15:cat>
              </c15:filteredCategoryTitle>
            </c:ext>
            <c:ext xmlns:c16="http://schemas.microsoft.com/office/drawing/2014/chart" uri="{C3380CC4-5D6E-409C-BE32-E72D297353CC}">
              <c16:uniqueId val="{00000001-2F43-4968-BA13-98B7EB172483}"/>
            </c:ext>
          </c:extLst>
        </c:ser>
        <c:dLbls>
          <c:showLegendKey val="0"/>
          <c:showVal val="0"/>
          <c:showCatName val="0"/>
          <c:showSerName val="0"/>
          <c:showPercent val="0"/>
          <c:showBubbleSize val="0"/>
        </c:dLbls>
        <c:axId val="227764480"/>
        <c:axId val="227767424"/>
      </c:radarChart>
      <c:catAx>
        <c:axId val="227764480"/>
        <c:scaling>
          <c:orientation val="minMax"/>
        </c:scaling>
        <c:delete val="0"/>
        <c:axPos val="b"/>
        <c:majorGridlines/>
        <c:numFmt formatCode="General" sourceLinked="1"/>
        <c:majorTickMark val="out"/>
        <c:minorTickMark val="none"/>
        <c:tickLblPos val="nextTo"/>
        <c:txPr>
          <a:bodyPr/>
          <a:lstStyle/>
          <a:p>
            <a:pPr>
              <a:defRPr>
                <a:solidFill>
                  <a:schemeClr val="bg1"/>
                </a:solidFill>
              </a:defRPr>
            </a:pPr>
            <a:endParaRPr lang="ja-JP"/>
          </a:p>
        </c:txPr>
        <c:crossAx val="227767424"/>
        <c:crosses val="autoZero"/>
        <c:auto val="1"/>
        <c:lblAlgn val="ctr"/>
        <c:lblOffset val="100"/>
        <c:noMultiLvlLbl val="0"/>
      </c:catAx>
      <c:valAx>
        <c:axId val="227767424"/>
        <c:scaling>
          <c:orientation val="minMax"/>
          <c:max val="100"/>
          <c:min val="0"/>
        </c:scaling>
        <c:delete val="0"/>
        <c:axPos val="l"/>
        <c:majorGridlines/>
        <c:numFmt formatCode="@" sourceLinked="0"/>
        <c:majorTickMark val="cross"/>
        <c:minorTickMark val="none"/>
        <c:tickLblPos val="nextTo"/>
        <c:crossAx val="227764480"/>
        <c:crosses val="autoZero"/>
        <c:crossBetween val="between"/>
      </c:valAx>
    </c:plotArea>
    <c:plotVisOnly val="0"/>
    <c:dispBlanksAs val="gap"/>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95042286380967E-2"/>
          <c:y val="0.11963884514435695"/>
          <c:w val="0.79940288713910768"/>
          <c:h val="0.76163289588801408"/>
        </c:manualLayout>
      </c:layout>
      <c:barChart>
        <c:barDir val="col"/>
        <c:grouping val="clustered"/>
        <c:varyColors val="0"/>
        <c:ser>
          <c:idx val="0"/>
          <c:order val="0"/>
          <c:tx>
            <c:v>頻度</c:v>
          </c:tx>
          <c:invertIfNegative val="0"/>
          <c:dPt>
            <c:idx val="84"/>
            <c:invertIfNegative val="0"/>
            <c:bubble3D val="0"/>
            <c:spPr>
              <a:solidFill>
                <a:srgbClr val="FF0000"/>
              </a:solidFill>
              <a:ln w="3175">
                <a:solidFill>
                  <a:srgbClr val="FF0000"/>
                </a:solidFill>
              </a:ln>
            </c:spPr>
            <c:extLst>
              <c:ext xmlns:c16="http://schemas.microsoft.com/office/drawing/2014/chart" uri="{C3380CC4-5D6E-409C-BE32-E72D297353CC}">
                <c16:uniqueId val="{00000001-109B-43C7-AD32-48E8956279CB}"/>
              </c:ext>
            </c:extLst>
          </c:dPt>
          <c:val>
            <c:numRef>
              <c:f>結果①合計スコア!$B$2:$B$155</c:f>
            </c:numRef>
          </c:val>
          <c:extLst>
            <c:ext xmlns:c15="http://schemas.microsoft.com/office/drawing/2012/chart" uri="{02D57815-91ED-43cb-92C2-25804820EDAC}">
              <c15:filteredCategoryTitle>
                <c15:cat>
                  <c:multiLvlStrRef>
                    <c:extLst>
                      <c:ext uri="{02D57815-91ED-43cb-92C2-25804820EDAC}">
                        <c15:formulaRef>
                          <c15:sqref>結果①合計スコア!$A$2:$A$155</c15:sqref>
                        </c15:formulaRef>
                      </c:ext>
                    </c:extLst>
                  </c:multiLvlStrRef>
                </c15:cat>
              </c15:filteredCategoryTitle>
            </c:ext>
            <c:ext xmlns:c16="http://schemas.microsoft.com/office/drawing/2014/chart" uri="{C3380CC4-5D6E-409C-BE32-E72D297353CC}">
              <c16:uniqueId val="{00000002-109B-43C7-AD32-48E8956279CB}"/>
            </c:ext>
          </c:extLst>
        </c:ser>
        <c:dLbls>
          <c:showLegendKey val="0"/>
          <c:showVal val="0"/>
          <c:showCatName val="0"/>
          <c:showSerName val="0"/>
          <c:showPercent val="0"/>
          <c:showBubbleSize val="0"/>
        </c:dLbls>
        <c:gapWidth val="150"/>
        <c:axId val="229020416"/>
        <c:axId val="229851904"/>
      </c:barChart>
      <c:catAx>
        <c:axId val="229020416"/>
        <c:scaling>
          <c:orientation val="minMax"/>
        </c:scaling>
        <c:delete val="0"/>
        <c:axPos val="b"/>
        <c:title>
          <c:tx>
            <c:rich>
              <a:bodyPr/>
              <a:lstStyle/>
              <a:p>
                <a:pPr>
                  <a:defRPr sz="1050">
                    <a:latin typeface="Meiryo UI" pitchFamily="50" charset="-128"/>
                    <a:ea typeface="Meiryo UI" pitchFamily="50" charset="-128"/>
                  </a:defRPr>
                </a:pPr>
                <a:r>
                  <a:rPr lang="ja-JP" altLang="en-US" sz="1050">
                    <a:latin typeface="Meiryo UI" pitchFamily="50" charset="-128"/>
                    <a:ea typeface="Meiryo UI" pitchFamily="50" charset="-128"/>
                  </a:rPr>
                  <a:t>得点</a:t>
                </a:r>
                <a:r>
                  <a:rPr lang="en-US" altLang="ja-JP" sz="1050">
                    <a:latin typeface="Meiryo UI" pitchFamily="50" charset="-128"/>
                    <a:ea typeface="Meiryo UI" pitchFamily="50" charset="-128"/>
                  </a:rPr>
                  <a:t>[</a:t>
                </a:r>
                <a:r>
                  <a:rPr lang="ja-JP" altLang="en-US" sz="1050">
                    <a:latin typeface="Meiryo UI" pitchFamily="50" charset="-128"/>
                    <a:ea typeface="Meiryo UI" pitchFamily="50" charset="-128"/>
                  </a:rPr>
                  <a:t>点</a:t>
                </a:r>
                <a:r>
                  <a:rPr lang="en-US" altLang="ja-JP" sz="1050">
                    <a:latin typeface="Meiryo UI" pitchFamily="50" charset="-128"/>
                    <a:ea typeface="Meiryo UI" pitchFamily="50" charset="-128"/>
                  </a:rPr>
                  <a:t>]</a:t>
                </a:r>
              </a:p>
            </c:rich>
          </c:tx>
          <c:overlay val="0"/>
        </c:title>
        <c:numFmt formatCode="General" sourceLinked="1"/>
        <c:majorTickMark val="out"/>
        <c:minorTickMark val="none"/>
        <c:tickLblPos val="nextTo"/>
        <c:txPr>
          <a:bodyPr anchor="t" anchorCtr="0"/>
          <a:lstStyle/>
          <a:p>
            <a:pPr>
              <a:defRPr>
                <a:latin typeface="Meiryo UI" pitchFamily="50" charset="-128"/>
                <a:ea typeface="Meiryo UI" pitchFamily="50" charset="-128"/>
              </a:defRPr>
            </a:pPr>
            <a:endParaRPr lang="ja-JP"/>
          </a:p>
        </c:txPr>
        <c:crossAx val="229851904"/>
        <c:crosses val="autoZero"/>
        <c:auto val="1"/>
        <c:lblAlgn val="ctr"/>
        <c:lblOffset val="100"/>
        <c:tickLblSkip val="10"/>
        <c:tickMarkSkip val="5"/>
        <c:noMultiLvlLbl val="0"/>
      </c:catAx>
      <c:valAx>
        <c:axId val="229851904"/>
        <c:scaling>
          <c:orientation val="minMax"/>
        </c:scaling>
        <c:delete val="0"/>
        <c:axPos val="l"/>
        <c:title>
          <c:tx>
            <c:rich>
              <a:bodyPr rot="0" vert="wordArtVertRtl"/>
              <a:lstStyle/>
              <a:p>
                <a:pPr>
                  <a:defRPr sz="1050">
                    <a:latin typeface="Meiryo UI" pitchFamily="50" charset="-128"/>
                    <a:ea typeface="Meiryo UI" pitchFamily="50" charset="-128"/>
                  </a:defRPr>
                </a:pPr>
                <a:r>
                  <a:rPr lang="ja-JP" altLang="en-US" sz="1050">
                    <a:latin typeface="Meiryo UI" pitchFamily="50" charset="-128"/>
                    <a:ea typeface="Meiryo UI" pitchFamily="50" charset="-128"/>
                  </a:rPr>
                  <a:t>回答</a:t>
                </a:r>
              </a:p>
            </c:rich>
          </c:tx>
          <c:overlay val="0"/>
        </c:title>
        <c:numFmt formatCode="General" sourceLinked="1"/>
        <c:majorTickMark val="out"/>
        <c:minorTickMark val="none"/>
        <c:tickLblPos val="nextTo"/>
        <c:txPr>
          <a:bodyPr/>
          <a:lstStyle/>
          <a:p>
            <a:pPr>
              <a:defRPr>
                <a:latin typeface="Meiryo UI" pitchFamily="50" charset="-128"/>
                <a:ea typeface="Meiryo UI" pitchFamily="50" charset="-128"/>
              </a:defRPr>
            </a:pPr>
            <a:endParaRPr lang="ja-JP"/>
          </a:p>
        </c:txPr>
        <c:crossAx val="229020416"/>
        <c:crosses val="autoZero"/>
        <c:crossBetween val="between"/>
      </c:valAx>
      <c:spPr>
        <a:solidFill>
          <a:schemeClr val="bg1"/>
        </a:solidFill>
        <a:ln>
          <a:solidFill>
            <a:schemeClr val="tx1"/>
          </a:solidFill>
        </a:ln>
      </c:spPr>
    </c:plotArea>
    <c:plotVisOnly val="1"/>
    <c:dispBlanksAs val="gap"/>
    <c:showDLblsOverMax val="0"/>
  </c:chart>
  <c:spPr>
    <a:noFill/>
    <a:ln>
      <a:solidFill>
        <a:schemeClr val="tx1"/>
      </a:solidFill>
    </a:ln>
  </c:spPr>
  <c:printSettings>
    <c:headerFooter/>
    <c:pageMargins b="0.75000000000000111" l="0.70000000000000062" r="0.70000000000000062" t="0.750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785360163313"/>
          <c:y val="0.20819317585301839"/>
          <c:w val="0.82536103820355788"/>
          <c:h val="0.69862653834937305"/>
        </c:manualLayout>
      </c:layout>
      <c:radarChart>
        <c:radarStyle val="marker"/>
        <c:varyColors val="0"/>
        <c:ser>
          <c:idx val="0"/>
          <c:order val="0"/>
          <c:tx>
            <c:strRef>
              <c:f>結果②項目毎!$O$4</c:f>
              <c:strCache>
                <c:ptCount val="1"/>
                <c:pt idx="0">
                  <c:v>関東地方の平均(％)</c:v>
                </c:pt>
              </c:strCache>
            </c:strRef>
          </c:tx>
          <c:spPr>
            <a:ln w="19050">
              <a:solidFill>
                <a:srgbClr val="00B050"/>
              </a:solidFill>
              <a:prstDash val="sysDash"/>
            </a:ln>
          </c:spPr>
          <c:marker>
            <c:symbol val="none"/>
          </c:marker>
          <c:val>
            <c:numRef>
              <c:f>結果②項目毎!$O$5:$O$7</c:f>
              <c:numCache>
                <c:formatCode>0_ </c:formatCode>
                <c:ptCount val="3"/>
                <c:pt idx="0">
                  <c:v>43.273685270636491</c:v>
                </c:pt>
                <c:pt idx="1">
                  <c:v>49.236736736736745</c:v>
                </c:pt>
                <c:pt idx="2">
                  <c:v>35.585585585585584</c:v>
                </c:pt>
              </c:numCache>
            </c:numRef>
          </c:val>
          <c:extLst>
            <c:ext xmlns:c15="http://schemas.microsoft.com/office/drawing/2012/chart" uri="{02D57815-91ED-43cb-92C2-25804820EDAC}">
              <c15:filteredCategoryTitle>
                <c15:cat>
                  <c:multiLvlStrRef>
                    <c:extLst>
                      <c:ext uri="{02D57815-91ED-43cb-92C2-25804820EDAC}">
                        <c15:formulaRef>
                          <c15:sqref>結果①合計スコア!$V$29:$V$31</c15:sqref>
                        </c15:formulaRef>
                      </c:ext>
                    </c:extLst>
                  </c:multiLvlStrRef>
                </c15:cat>
              </c15:filteredCategoryTitle>
            </c:ext>
            <c:ext xmlns:c16="http://schemas.microsoft.com/office/drawing/2014/chart" uri="{C3380CC4-5D6E-409C-BE32-E72D297353CC}">
              <c16:uniqueId val="{00000000-E0CC-4DE8-A641-97EED73D8D9D}"/>
            </c:ext>
          </c:extLst>
        </c:ser>
        <c:ser>
          <c:idx val="1"/>
          <c:order val="1"/>
          <c:tx>
            <c:strRef>
              <c:f>結果②項目毎!$P$4</c:f>
              <c:strCache>
                <c:ptCount val="1"/>
                <c:pt idx="0">
                  <c:v>あなたの得点(％)</c:v>
                </c:pt>
              </c:strCache>
            </c:strRef>
          </c:tx>
          <c:marker>
            <c:symbol val="none"/>
          </c:marker>
          <c:val>
            <c:numRef>
              <c:f>結果②項目毎!$P$5:$P$7</c:f>
              <c:numCache>
                <c:formatCode>0_ </c:formatCode>
                <c:ptCount val="3"/>
                <c:pt idx="0">
                  <c:v>0</c:v>
                </c:pt>
                <c:pt idx="1">
                  <c:v>0</c:v>
                </c:pt>
                <c:pt idx="2">
                  <c:v>0</c:v>
                </c:pt>
              </c:numCache>
            </c:numRef>
          </c:val>
          <c:extLst>
            <c:ext xmlns:c15="http://schemas.microsoft.com/office/drawing/2012/chart" uri="{02D57815-91ED-43cb-92C2-25804820EDAC}">
              <c15:filteredCategoryTitle>
                <c15:cat>
                  <c:multiLvlStrRef>
                    <c:extLst>
                      <c:ext uri="{02D57815-91ED-43cb-92C2-25804820EDAC}">
                        <c15:formulaRef>
                          <c15:sqref>結果①合計スコア!$V$29:$V$31</c15:sqref>
                        </c15:formulaRef>
                      </c:ext>
                    </c:extLst>
                  </c:multiLvlStrRef>
                </c15:cat>
              </c15:filteredCategoryTitle>
            </c:ext>
            <c:ext xmlns:c16="http://schemas.microsoft.com/office/drawing/2014/chart" uri="{C3380CC4-5D6E-409C-BE32-E72D297353CC}">
              <c16:uniqueId val="{00000001-E0CC-4DE8-A641-97EED73D8D9D}"/>
            </c:ext>
          </c:extLst>
        </c:ser>
        <c:dLbls>
          <c:showLegendKey val="0"/>
          <c:showVal val="0"/>
          <c:showCatName val="0"/>
          <c:showSerName val="0"/>
          <c:showPercent val="0"/>
          <c:showBubbleSize val="0"/>
        </c:dLbls>
        <c:axId val="103406976"/>
        <c:axId val="139490816"/>
      </c:radarChart>
      <c:catAx>
        <c:axId val="103406976"/>
        <c:scaling>
          <c:orientation val="minMax"/>
        </c:scaling>
        <c:delete val="0"/>
        <c:axPos val="b"/>
        <c:majorGridlines/>
        <c:numFmt formatCode="General" sourceLinked="1"/>
        <c:majorTickMark val="out"/>
        <c:minorTickMark val="none"/>
        <c:tickLblPos val="nextTo"/>
        <c:crossAx val="139490816"/>
        <c:crosses val="autoZero"/>
        <c:auto val="1"/>
        <c:lblAlgn val="ctr"/>
        <c:lblOffset val="100"/>
        <c:noMultiLvlLbl val="0"/>
      </c:catAx>
      <c:valAx>
        <c:axId val="139490816"/>
        <c:scaling>
          <c:orientation val="minMax"/>
          <c:max val="100"/>
          <c:min val="0"/>
        </c:scaling>
        <c:delete val="0"/>
        <c:axPos val="l"/>
        <c:majorGridlines/>
        <c:numFmt formatCode="@" sourceLinked="0"/>
        <c:majorTickMark val="cross"/>
        <c:minorTickMark val="none"/>
        <c:tickLblPos val="nextTo"/>
        <c:crossAx val="10340697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3785360163313"/>
          <c:y val="0.20819317585301839"/>
          <c:w val="0.825361038203558"/>
          <c:h val="0.69862653834937316"/>
        </c:manualLayout>
      </c:layout>
      <c:radarChart>
        <c:radarStyle val="marker"/>
        <c:varyColors val="0"/>
        <c:ser>
          <c:idx val="0"/>
          <c:order val="0"/>
          <c:tx>
            <c:strRef>
              <c:f>結果②項目毎!$O$9</c:f>
              <c:strCache>
                <c:ptCount val="1"/>
                <c:pt idx="0">
                  <c:v>関東地方の平均(％)</c:v>
                </c:pt>
              </c:strCache>
            </c:strRef>
          </c:tx>
          <c:spPr>
            <a:ln w="19050">
              <a:solidFill>
                <a:srgbClr val="00B050"/>
              </a:solidFill>
              <a:prstDash val="sysDash"/>
            </a:ln>
          </c:spPr>
          <c:marker>
            <c:symbol val="none"/>
          </c:marker>
          <c:val>
            <c:numRef>
              <c:f>結果②項目毎!$O$10:$O$12</c:f>
              <c:numCache>
                <c:formatCode>0_ </c:formatCode>
                <c:ptCount val="3"/>
                <c:pt idx="0">
                  <c:v>44.203802016302021</c:v>
                </c:pt>
                <c:pt idx="1">
                  <c:v>39.749124124124123</c:v>
                </c:pt>
                <c:pt idx="2">
                  <c:v>59.525150150150154</c:v>
                </c:pt>
              </c:numCache>
            </c:numRef>
          </c:val>
          <c:extLst>
            <c:ext xmlns:c15="http://schemas.microsoft.com/office/drawing/2012/chart" uri="{02D57815-91ED-43cb-92C2-25804820EDAC}">
              <c15:filteredCategoryTitle>
                <c15:cat>
                  <c:multiLvlStrRef>
                    <c:extLst>
                      <c:ext uri="{02D57815-91ED-43cb-92C2-25804820EDAC}">
                        <c15:formulaRef>
                          <c15:sqref>結果①合計スコア!$V$34:$V$36</c15:sqref>
                        </c15:formulaRef>
                      </c:ext>
                    </c:extLst>
                  </c:multiLvlStrRef>
                </c15:cat>
              </c15:filteredCategoryTitle>
            </c:ext>
            <c:ext xmlns:c16="http://schemas.microsoft.com/office/drawing/2014/chart" uri="{C3380CC4-5D6E-409C-BE32-E72D297353CC}">
              <c16:uniqueId val="{00000000-4936-4AA4-9E5C-395F3AF11EEB}"/>
            </c:ext>
          </c:extLst>
        </c:ser>
        <c:ser>
          <c:idx val="1"/>
          <c:order val="1"/>
          <c:tx>
            <c:strRef>
              <c:f>結果②項目毎!$P$9</c:f>
              <c:strCache>
                <c:ptCount val="1"/>
                <c:pt idx="0">
                  <c:v>あなたの得点(％)</c:v>
                </c:pt>
              </c:strCache>
            </c:strRef>
          </c:tx>
          <c:spPr>
            <a:ln>
              <a:solidFill>
                <a:schemeClr val="accent1"/>
              </a:solidFill>
            </a:ln>
          </c:spPr>
          <c:marker>
            <c:symbol val="none"/>
          </c:marker>
          <c:val>
            <c:numRef>
              <c:f>結果②項目毎!$P$10:$P$12</c:f>
              <c:numCache>
                <c:formatCode>0_ </c:formatCode>
                <c:ptCount val="3"/>
                <c:pt idx="0">
                  <c:v>0</c:v>
                </c:pt>
                <c:pt idx="1">
                  <c:v>0</c:v>
                </c:pt>
                <c:pt idx="2">
                  <c:v>0</c:v>
                </c:pt>
              </c:numCache>
            </c:numRef>
          </c:val>
          <c:extLst>
            <c:ext xmlns:c15="http://schemas.microsoft.com/office/drawing/2012/chart" uri="{02D57815-91ED-43cb-92C2-25804820EDAC}">
              <c15:filteredCategoryTitle>
                <c15:cat>
                  <c:multiLvlStrRef>
                    <c:extLst>
                      <c:ext uri="{02D57815-91ED-43cb-92C2-25804820EDAC}">
                        <c15:formulaRef>
                          <c15:sqref>結果①合計スコア!$V$34:$V$36</c15:sqref>
                        </c15:formulaRef>
                      </c:ext>
                    </c:extLst>
                  </c:multiLvlStrRef>
                </c15:cat>
              </c15:filteredCategoryTitle>
            </c:ext>
            <c:ext xmlns:c16="http://schemas.microsoft.com/office/drawing/2014/chart" uri="{C3380CC4-5D6E-409C-BE32-E72D297353CC}">
              <c16:uniqueId val="{00000001-4936-4AA4-9E5C-395F3AF11EEB}"/>
            </c:ext>
          </c:extLst>
        </c:ser>
        <c:dLbls>
          <c:showLegendKey val="0"/>
          <c:showVal val="0"/>
          <c:showCatName val="0"/>
          <c:showSerName val="0"/>
          <c:showPercent val="0"/>
          <c:showBubbleSize val="0"/>
        </c:dLbls>
        <c:axId val="227764480"/>
        <c:axId val="227767424"/>
      </c:radarChart>
      <c:catAx>
        <c:axId val="227764480"/>
        <c:scaling>
          <c:orientation val="minMax"/>
        </c:scaling>
        <c:delete val="0"/>
        <c:axPos val="b"/>
        <c:majorGridlines/>
        <c:numFmt formatCode="General" sourceLinked="1"/>
        <c:majorTickMark val="out"/>
        <c:minorTickMark val="none"/>
        <c:tickLblPos val="nextTo"/>
        <c:crossAx val="227767424"/>
        <c:crosses val="autoZero"/>
        <c:auto val="1"/>
        <c:lblAlgn val="ctr"/>
        <c:lblOffset val="100"/>
        <c:noMultiLvlLbl val="0"/>
      </c:catAx>
      <c:valAx>
        <c:axId val="227767424"/>
        <c:scaling>
          <c:orientation val="minMax"/>
          <c:max val="100"/>
          <c:min val="0"/>
        </c:scaling>
        <c:delete val="0"/>
        <c:axPos val="l"/>
        <c:majorGridlines/>
        <c:numFmt formatCode="@" sourceLinked="0"/>
        <c:majorTickMark val="cross"/>
        <c:minorTickMark val="none"/>
        <c:tickLblPos val="nextTo"/>
        <c:crossAx val="227764480"/>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trlProps/ctrlProp1.xml><?xml version="1.0" encoding="utf-8"?>
<formControlPr xmlns="http://schemas.microsoft.com/office/spreadsheetml/2009/9/main" objectType="CheckBox" fmlaLink="$L$143" lockText="1" noThreeD="1"/>
</file>

<file path=xl/ctrlProps/ctrlProp10.xml><?xml version="1.0" encoding="utf-8"?>
<formControlPr xmlns="http://schemas.microsoft.com/office/spreadsheetml/2009/9/main" objectType="CheckBox" fmlaLink="$L$152" lockText="1" noThreeD="1"/>
</file>

<file path=xl/ctrlProps/ctrlProp11.xml><?xml version="1.0" encoding="utf-8"?>
<formControlPr xmlns="http://schemas.microsoft.com/office/spreadsheetml/2009/9/main" objectType="CheckBox" fmlaLink="$L$153" lockText="1" noThreeD="1"/>
</file>

<file path=xl/ctrlProps/ctrlProp2.xml><?xml version="1.0" encoding="utf-8"?>
<formControlPr xmlns="http://schemas.microsoft.com/office/spreadsheetml/2009/9/main" objectType="CheckBox" fmlaLink="$L$144" lockText="1" noThreeD="1"/>
</file>

<file path=xl/ctrlProps/ctrlProp3.xml><?xml version="1.0" encoding="utf-8"?>
<formControlPr xmlns="http://schemas.microsoft.com/office/spreadsheetml/2009/9/main" objectType="CheckBox" fmlaLink="$L$145" lockText="1" noThreeD="1"/>
</file>

<file path=xl/ctrlProps/ctrlProp4.xml><?xml version="1.0" encoding="utf-8"?>
<formControlPr xmlns="http://schemas.microsoft.com/office/spreadsheetml/2009/9/main" objectType="CheckBox" fmlaLink="$L$146" lockText="1" noThreeD="1"/>
</file>

<file path=xl/ctrlProps/ctrlProp5.xml><?xml version="1.0" encoding="utf-8"?>
<formControlPr xmlns="http://schemas.microsoft.com/office/spreadsheetml/2009/9/main" objectType="CheckBox" fmlaLink="$L$147" lockText="1" noThreeD="1"/>
</file>

<file path=xl/ctrlProps/ctrlProp6.xml><?xml version="1.0" encoding="utf-8"?>
<formControlPr xmlns="http://schemas.microsoft.com/office/spreadsheetml/2009/9/main" objectType="CheckBox" fmlaLink="$L$148" lockText="1" noThreeD="1"/>
</file>

<file path=xl/ctrlProps/ctrlProp7.xml><?xml version="1.0" encoding="utf-8"?>
<formControlPr xmlns="http://schemas.microsoft.com/office/spreadsheetml/2009/9/main" objectType="CheckBox" fmlaLink="$L$149" lockText="1" noThreeD="1"/>
</file>

<file path=xl/ctrlProps/ctrlProp8.xml><?xml version="1.0" encoding="utf-8"?>
<formControlPr xmlns="http://schemas.microsoft.com/office/spreadsheetml/2009/9/main" objectType="CheckBox" fmlaLink="$L$150" lockText="1" noThreeD="1"/>
</file>

<file path=xl/ctrlProps/ctrlProp9.xml><?xml version="1.0" encoding="utf-8"?>
<formControlPr xmlns="http://schemas.microsoft.com/office/spreadsheetml/2009/9/main" objectType="CheckBox" fmlaLink="$L$151"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19</xdr:col>
      <xdr:colOff>0</xdr:colOff>
      <xdr:row>25</xdr:row>
      <xdr:rowOff>56029</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xdr:row>
      <xdr:rowOff>0</xdr:rowOff>
    </xdr:from>
    <xdr:to>
      <xdr:col>19</xdr:col>
      <xdr:colOff>0</xdr:colOff>
      <xdr:row>25</xdr:row>
      <xdr:rowOff>56029</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0.33889</cdr:x>
      <cdr:y>0.14222</cdr:y>
    </cdr:from>
    <cdr:to>
      <cdr:x>0.71389</cdr:x>
      <cdr:y>0.21777</cdr:y>
    </cdr:to>
    <cdr:sp macro="" textlink="">
      <cdr:nvSpPr>
        <cdr:cNvPr id="2" name="テキスト ボックス 1"/>
        <cdr:cNvSpPr txBox="1"/>
      </cdr:nvSpPr>
      <cdr:spPr>
        <a:xfrm xmlns:a="http://schemas.openxmlformats.org/drawingml/2006/main">
          <a:off x="1162050" y="60960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000" b="0">
              <a:latin typeface="Meiryo UI" pitchFamily="50" charset="-128"/>
              <a:ea typeface="Meiryo UI" pitchFamily="50" charset="-128"/>
            </a:rPr>
            <a:t>(1)</a:t>
          </a:r>
          <a:r>
            <a:rPr lang="ja-JP" altLang="en-US" sz="1000" b="0">
              <a:latin typeface="Meiryo UI" pitchFamily="50" charset="-128"/>
              <a:ea typeface="Meiryo UI" pitchFamily="50" charset="-128"/>
            </a:rPr>
            <a:t>健康・快適性</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0.625</cdr:x>
      <cdr:y>0.72444</cdr:y>
    </cdr:from>
    <cdr:to>
      <cdr:x>1</cdr:x>
      <cdr:y>0.79999</cdr:y>
    </cdr:to>
    <cdr:sp macro="" textlink="">
      <cdr:nvSpPr>
        <cdr:cNvPr id="3" name="テキスト ボックス 2"/>
        <cdr:cNvSpPr txBox="1"/>
      </cdr:nvSpPr>
      <cdr:spPr>
        <a:xfrm xmlns:a="http://schemas.openxmlformats.org/drawingml/2006/main">
          <a:off x="2190751" y="310515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000" b="0">
              <a:latin typeface="Meiryo UI" pitchFamily="50" charset="-128"/>
              <a:ea typeface="Meiryo UI" pitchFamily="50" charset="-128"/>
            </a:rPr>
            <a:t>(2)</a:t>
          </a:r>
          <a:r>
            <a:rPr lang="ja-JP" altLang="en-US" sz="1000" b="0">
              <a:latin typeface="Meiryo UI" pitchFamily="50" charset="-128"/>
              <a:ea typeface="Meiryo UI" pitchFamily="50" charset="-128"/>
            </a:rPr>
            <a:t>利便性向上</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cdr:x>
      <cdr:y>0.72445</cdr:y>
    </cdr:from>
    <cdr:to>
      <cdr:x>0.375</cdr:x>
      <cdr:y>0.8</cdr:y>
    </cdr:to>
    <cdr:sp macro="" textlink="">
      <cdr:nvSpPr>
        <cdr:cNvPr id="4" name="テキスト ボックス 3"/>
        <cdr:cNvSpPr txBox="1"/>
      </cdr:nvSpPr>
      <cdr:spPr>
        <a:xfrm xmlns:a="http://schemas.openxmlformats.org/drawingml/2006/main">
          <a:off x="0" y="3105174"/>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000" b="0">
              <a:latin typeface="Meiryo UI" pitchFamily="50" charset="-128"/>
              <a:ea typeface="Meiryo UI" pitchFamily="50" charset="-128"/>
            </a:rPr>
            <a:t>(3)</a:t>
          </a:r>
          <a:r>
            <a:rPr lang="ja-JP" altLang="en-US" sz="1000" b="0">
              <a:latin typeface="Meiryo UI" pitchFamily="50" charset="-128"/>
              <a:ea typeface="Meiryo UI" pitchFamily="50" charset="-128"/>
            </a:rPr>
            <a:t>安全性確保</a:t>
          </a:r>
          <a:endParaRPr lang="en-US" altLang="ja-JP" sz="1000" b="0">
            <a:latin typeface="Meiryo UI" pitchFamily="50" charset="-128"/>
            <a:ea typeface="Meiryo UI" pitchFamily="50" charset="-128"/>
          </a:endParaRPr>
        </a:p>
      </cdr:txBody>
    </cdr:sp>
  </cdr:relSizeAnchor>
</c:userShapes>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142</xdr:row>
          <xdr:rowOff>0</xdr:rowOff>
        </xdr:from>
        <xdr:to>
          <xdr:col>2</xdr:col>
          <xdr:colOff>19050</xdr:colOff>
          <xdr:row>143</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7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0</xdr:rowOff>
        </xdr:from>
        <xdr:to>
          <xdr:col>2</xdr:col>
          <xdr:colOff>19050</xdr:colOff>
          <xdr:row>144</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7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19050</xdr:colOff>
          <xdr:row>145</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7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0</xdr:rowOff>
        </xdr:from>
        <xdr:to>
          <xdr:col>2</xdr:col>
          <xdr:colOff>19050</xdr:colOff>
          <xdr:row>146</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7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146</xdr:row>
          <xdr:rowOff>0</xdr:rowOff>
        </xdr:from>
        <xdr:to>
          <xdr:col>2</xdr:col>
          <xdr:colOff>19050</xdr:colOff>
          <xdr:row>147</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7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19050</xdr:colOff>
          <xdr:row>148</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7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148</xdr:row>
          <xdr:rowOff>0</xdr:rowOff>
        </xdr:from>
        <xdr:to>
          <xdr:col>2</xdr:col>
          <xdr:colOff>19050</xdr:colOff>
          <xdr:row>149</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7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149</xdr:row>
          <xdr:rowOff>0</xdr:rowOff>
        </xdr:from>
        <xdr:to>
          <xdr:col>2</xdr:col>
          <xdr:colOff>19050</xdr:colOff>
          <xdr:row>150</xdr:row>
          <xdr:rowOff>38100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7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19050</xdr:colOff>
          <xdr:row>151</xdr:row>
          <xdr:rowOff>38100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7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151</xdr:row>
          <xdr:rowOff>0</xdr:rowOff>
        </xdr:from>
        <xdr:to>
          <xdr:col>2</xdr:col>
          <xdr:colOff>19050</xdr:colOff>
          <xdr:row>152</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7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0</xdr:rowOff>
        </xdr:from>
        <xdr:to>
          <xdr:col>2</xdr:col>
          <xdr:colOff>19050</xdr:colOff>
          <xdr:row>153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7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0.0875</cdr:x>
      <cdr:y>0.03333</cdr:y>
    </cdr:from>
    <cdr:to>
      <cdr:x>0.4625</cdr:x>
      <cdr:y>0.10889</cdr:y>
    </cdr:to>
    <cdr:sp macro="" textlink="">
      <cdr:nvSpPr>
        <cdr:cNvPr id="2" name="テキスト ボックス 1"/>
        <cdr:cNvSpPr txBox="1"/>
      </cdr:nvSpPr>
      <cdr:spPr>
        <a:xfrm xmlns:a="http://schemas.openxmlformats.org/drawingml/2006/main">
          <a:off x="600075" y="142875"/>
          <a:ext cx="25717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b="1">
              <a:latin typeface="Meiryo UI" pitchFamily="50" charset="-128"/>
              <a:ea typeface="Meiryo UI" pitchFamily="50" charset="-128"/>
            </a:rPr>
            <a:t>オフィス健康チェックリスト 合計スコア</a:t>
          </a:r>
          <a:endParaRPr lang="en-US" altLang="ja-JP" sz="1200" b="1">
            <a:latin typeface="Meiryo UI" pitchFamily="50" charset="-128"/>
            <a:ea typeface="Meiryo UI" pitchFamily="50" charset="-128"/>
          </a:endParaRPr>
        </a:p>
      </cdr:txBody>
    </cdr:sp>
  </cdr:relSizeAnchor>
  <cdr:relSizeAnchor xmlns:cdr="http://schemas.openxmlformats.org/drawingml/2006/chartDrawing">
    <cdr:from>
      <cdr:x>0.16232</cdr:x>
      <cdr:y>0.12717</cdr:y>
    </cdr:from>
    <cdr:to>
      <cdr:x>0.76977</cdr:x>
      <cdr:y>0.23411</cdr:y>
    </cdr:to>
    <cdr:sp macro="" textlink="">
      <cdr:nvSpPr>
        <cdr:cNvPr id="5" name="テキスト ボックス 4"/>
        <cdr:cNvSpPr txBox="1"/>
      </cdr:nvSpPr>
      <cdr:spPr>
        <a:xfrm xmlns:a="http://schemas.openxmlformats.org/drawingml/2006/main">
          <a:off x="1115076" y="645704"/>
          <a:ext cx="4172794" cy="543016"/>
        </a:xfrm>
        <a:prstGeom xmlns:a="http://schemas.openxmlformats.org/drawingml/2006/main" prst="rect">
          <a:avLst/>
        </a:prstGeom>
      </cdr:spPr>
      <cdr:txBody>
        <a:bodyPr xmlns:a="http://schemas.openxmlformats.org/drawingml/2006/main" vertOverflow="clip" wrap="square" lIns="36000" tIns="0" rIns="36000" bIns="0" rtlCol="0"/>
        <a:lstStyle xmlns:a="http://schemas.openxmlformats.org/drawingml/2006/main"/>
        <a:p xmlns:a="http://schemas.openxmlformats.org/drawingml/2006/main">
          <a:pPr algn="l"/>
          <a:r>
            <a:rPr lang="ja-JP" altLang="en-US" sz="1100" b="0">
              <a:latin typeface="Meiryo UI" pitchFamily="50" charset="-128"/>
              <a:ea typeface="Meiryo UI" pitchFamily="50" charset="-128"/>
            </a:rPr>
            <a:t>：関東地方のスコア参考スコア</a:t>
          </a:r>
          <a:r>
            <a:rPr lang="en-US" altLang="ja-JP" sz="1100" b="0">
              <a:latin typeface="Meiryo UI" pitchFamily="50" charset="-128"/>
              <a:ea typeface="Meiryo UI" pitchFamily="50" charset="-128"/>
            </a:rPr>
            <a:t>(</a:t>
          </a:r>
          <a:r>
            <a:rPr lang="ja-JP" altLang="en-US" sz="1100" b="0">
              <a:latin typeface="Meiryo UI" pitchFamily="50" charset="-128"/>
              <a:ea typeface="Meiryo UI" pitchFamily="50" charset="-128"/>
            </a:rPr>
            <a:t>約</a:t>
          </a:r>
          <a:r>
            <a:rPr lang="en-US" altLang="ja-JP" sz="1100" b="0">
              <a:latin typeface="Meiryo UI" pitchFamily="50" charset="-128"/>
              <a:ea typeface="Meiryo UI" pitchFamily="50" charset="-128"/>
            </a:rPr>
            <a:t>3500</a:t>
          </a:r>
          <a:r>
            <a:rPr lang="ja-JP" altLang="en-US" sz="1100" b="0">
              <a:latin typeface="Meiryo UI" pitchFamily="50" charset="-128"/>
              <a:ea typeface="Meiryo UI" pitchFamily="50" charset="-128"/>
            </a:rPr>
            <a:t>件データより</a:t>
          </a:r>
          <a:r>
            <a:rPr lang="en-US" altLang="ja-JP" sz="1100" b="0">
              <a:latin typeface="Meiryo UI" pitchFamily="50" charset="-128"/>
              <a:ea typeface="Meiryo UI" pitchFamily="50" charset="-128"/>
            </a:rPr>
            <a:t>)</a:t>
          </a:r>
        </a:p>
        <a:p xmlns:a="http://schemas.openxmlformats.org/drawingml/2006/main">
          <a:pPr algn="l"/>
          <a:r>
            <a:rPr lang="ja-JP" altLang="en-US" sz="1100" b="0">
              <a:latin typeface="Meiryo UI" pitchFamily="50" charset="-128"/>
              <a:ea typeface="Meiryo UI" pitchFamily="50" charset="-128"/>
            </a:rPr>
            <a:t>：あなたのオフィスが属するランク</a:t>
          </a:r>
          <a:endParaRPr lang="en-US" altLang="ja-JP" sz="1100" b="0">
            <a:latin typeface="Meiryo UI" pitchFamily="50" charset="-128"/>
            <a:ea typeface="Meiryo UI" pitchFamily="50" charset="-128"/>
          </a:endParaRPr>
        </a:p>
      </cdr:txBody>
    </cdr:sp>
  </cdr:relSizeAnchor>
  <cdr:relSizeAnchor xmlns:cdr="http://schemas.openxmlformats.org/drawingml/2006/chartDrawing">
    <cdr:from>
      <cdr:x>0.14142</cdr:x>
      <cdr:y>0.18653</cdr:y>
    </cdr:from>
    <cdr:to>
      <cdr:x>0.16392</cdr:x>
      <cdr:y>0.21618</cdr:y>
    </cdr:to>
    <cdr:sp macro="" textlink="">
      <cdr:nvSpPr>
        <cdr:cNvPr id="4" name="正方形/長方形 3"/>
        <cdr:cNvSpPr/>
      </cdr:nvSpPr>
      <cdr:spPr>
        <a:xfrm xmlns:a="http://schemas.openxmlformats.org/drawingml/2006/main">
          <a:off x="969436" y="940371"/>
          <a:ext cx="154205" cy="149481"/>
        </a:xfrm>
        <a:prstGeom xmlns:a="http://schemas.openxmlformats.org/drawingml/2006/main" prst="rect">
          <a:avLst/>
        </a:prstGeom>
        <a:pattFill xmlns:a="http://schemas.openxmlformats.org/drawingml/2006/main" prst="ltUpDiag">
          <a:fgClr>
            <a:srgbClr val="FF0000"/>
          </a:fgClr>
          <a:bgClr>
            <a:schemeClr val="bg1"/>
          </a:bgClr>
        </a:pattFill>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atin typeface="Meiryo UI" panose="020B0604030504040204" pitchFamily="50" charset="-128"/>
            <a:ea typeface="Meiryo UI" panose="020B0604030504040204" pitchFamily="50" charset="-128"/>
          </a:endParaRPr>
        </a:p>
      </cdr:txBody>
    </cdr:sp>
  </cdr:relSizeAnchor>
  <cdr:relSizeAnchor xmlns:cdr="http://schemas.openxmlformats.org/drawingml/2006/chartDrawing">
    <cdr:from>
      <cdr:x>0.14142</cdr:x>
      <cdr:y>0.13755</cdr:y>
    </cdr:from>
    <cdr:to>
      <cdr:x>0.16392</cdr:x>
      <cdr:y>0.16719</cdr:y>
    </cdr:to>
    <cdr:sp macro="" textlink="">
      <cdr:nvSpPr>
        <cdr:cNvPr id="8" name="正方形/長方形 7">
          <a:extLst xmlns:a="http://schemas.openxmlformats.org/drawingml/2006/main">
            <a:ext uri="{FF2B5EF4-FFF2-40B4-BE49-F238E27FC236}">
              <a16:creationId xmlns:a16="http://schemas.microsoft.com/office/drawing/2014/main" id="{3C5CE7FE-02FB-4430-AF51-DF17D5EC6B4D}"/>
            </a:ext>
          </a:extLst>
        </cdr:cNvPr>
        <cdr:cNvSpPr/>
      </cdr:nvSpPr>
      <cdr:spPr>
        <a:xfrm xmlns:a="http://schemas.openxmlformats.org/drawingml/2006/main">
          <a:off x="969436" y="693434"/>
          <a:ext cx="154205" cy="149435"/>
        </a:xfrm>
        <a:prstGeom xmlns:a="http://schemas.openxmlformats.org/drawingml/2006/main" prst="rect">
          <a:avLst/>
        </a:prstGeom>
        <a:solidFill xmlns:a="http://schemas.openxmlformats.org/drawingml/2006/main">
          <a:schemeClr val="accent1">
            <a:lumMod val="20000"/>
            <a:lumOff val="80000"/>
          </a:schemeClr>
        </a:solidFill>
        <a:ln xmlns:a="http://schemas.openxmlformats.org/drawingml/2006/main" w="317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atin typeface="Meiryo UI" panose="020B0604030504040204" pitchFamily="50" charset="-128"/>
            <a:ea typeface="Meiryo UI" panose="020B060403050404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69431</xdr:colOff>
      <xdr:row>3</xdr:row>
      <xdr:rowOff>0</xdr:rowOff>
    </xdr:from>
    <xdr:to>
      <xdr:col>6</xdr:col>
      <xdr:colOff>61682</xdr:colOff>
      <xdr:row>27</xdr:row>
      <xdr:rowOff>48185</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674594</xdr:colOff>
      <xdr:row>3</xdr:row>
      <xdr:rowOff>0</xdr:rowOff>
    </xdr:from>
    <xdr:to>
      <xdr:col>10</xdr:col>
      <xdr:colOff>663388</xdr:colOff>
      <xdr:row>27</xdr:row>
      <xdr:rowOff>48185</xdr:rowOff>
    </xdr:to>
    <xdr:graphicFrame macro="">
      <xdr:nvGraphicFramePr>
        <xdr:cNvPr id="3" name="グラフ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114243</xdr:colOff>
      <xdr:row>23</xdr:row>
      <xdr:rowOff>132808</xdr:rowOff>
    </xdr:from>
    <xdr:to>
      <xdr:col>4</xdr:col>
      <xdr:colOff>348679</xdr:colOff>
      <xdr:row>27</xdr:row>
      <xdr:rowOff>63432</xdr:rowOff>
    </xdr:to>
    <xdr:grpSp>
      <xdr:nvGrpSpPr>
        <xdr:cNvPr id="11" name="グループ化 10"/>
        <xdr:cNvGrpSpPr/>
      </xdr:nvGrpSpPr>
      <xdr:grpSpPr>
        <a:xfrm>
          <a:off x="313026" y="4431482"/>
          <a:ext cx="2296805" cy="626363"/>
          <a:chOff x="8081910" y="3382217"/>
          <a:chExt cx="2298017" cy="618283"/>
        </a:xfrm>
      </xdr:grpSpPr>
      <xdr:sp macro="" textlink="">
        <xdr:nvSpPr>
          <xdr:cNvPr id="4" name="テキスト ボックス 3"/>
          <xdr:cNvSpPr txBox="1"/>
        </xdr:nvSpPr>
        <xdr:spPr>
          <a:xfrm>
            <a:off x="8081910" y="3382217"/>
            <a:ext cx="2298017" cy="61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1)</a:t>
            </a:r>
            <a:r>
              <a:rPr kumimoji="1" lang="ja-JP" altLang="en-US" sz="800" b="0">
                <a:latin typeface="游ゴシック Light" panose="020B0300000000000000" pitchFamily="50" charset="-128"/>
                <a:ea typeface="游ゴシック Light" panose="020B0300000000000000" pitchFamily="50" charset="-128"/>
              </a:rPr>
              <a:t>各項目の満点を</a:t>
            </a:r>
            <a:r>
              <a:rPr kumimoji="1" lang="en-US" altLang="ja-JP" sz="800" b="0">
                <a:latin typeface="游ゴシック Light" panose="020B0300000000000000" pitchFamily="50" charset="-128"/>
                <a:ea typeface="游ゴシック Light" panose="020B0300000000000000" pitchFamily="50" charset="-128"/>
              </a:rPr>
              <a:t>100%</a:t>
            </a:r>
            <a:r>
              <a:rPr kumimoji="1" lang="ja-JP" altLang="en-US" sz="800" b="0">
                <a:latin typeface="游ゴシック Light" panose="020B0300000000000000" pitchFamily="50" charset="-128"/>
                <a:ea typeface="游ゴシック Light" panose="020B0300000000000000" pitchFamily="50" charset="-128"/>
              </a:rPr>
              <a:t>として表示</a:t>
            </a:r>
            <a:endParaRPr kumimoji="1" lang="en-US" altLang="ja-JP" sz="800" b="0">
              <a:latin typeface="游ゴシック Light" panose="020B0300000000000000" pitchFamily="50" charset="-128"/>
              <a:ea typeface="游ゴシック Light" panose="020B0300000000000000" pitchFamily="50" charset="-128"/>
            </a:endParaRPr>
          </a:p>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2</a:t>
            </a:r>
            <a:r>
              <a:rPr kumimoji="1" lang="ja-JP" altLang="en-US" sz="800" b="0">
                <a:latin typeface="游ゴシック Light" panose="020B0300000000000000" pitchFamily="50" charset="-128"/>
                <a:ea typeface="游ゴシック Light" panose="020B0300000000000000" pitchFamily="50" charset="-128"/>
              </a:rPr>
              <a:t>）　　　　　　　    　</a:t>
            </a:r>
            <a:r>
              <a:rPr kumimoji="1" lang="ja-JP" altLang="en-US" sz="800" b="0" baseline="0">
                <a:latin typeface="游ゴシック Light" panose="020B0300000000000000" pitchFamily="50" charset="-128"/>
                <a:ea typeface="游ゴシック Light" panose="020B0300000000000000" pitchFamily="50" charset="-128"/>
              </a:rPr>
              <a:t> </a:t>
            </a:r>
            <a:r>
              <a:rPr kumimoji="1" lang="ja-JP" altLang="en-US" sz="800" b="0">
                <a:latin typeface="游ゴシック Light" panose="020B0300000000000000" pitchFamily="50" charset="-128"/>
                <a:ea typeface="游ゴシック Light" panose="020B0300000000000000" pitchFamily="50" charset="-128"/>
              </a:rPr>
              <a:t>あなたの得点</a:t>
            </a:r>
            <a:endParaRPr kumimoji="1" lang="en-US" altLang="ja-JP" sz="800" b="0">
              <a:latin typeface="游ゴシック Light" panose="020B0300000000000000" pitchFamily="50" charset="-128"/>
              <a:ea typeface="游ゴシック Light" panose="020B0300000000000000" pitchFamily="50" charset="-128"/>
            </a:endParaRPr>
          </a:p>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3</a:t>
            </a:r>
            <a:r>
              <a:rPr kumimoji="1" lang="ja-JP" altLang="en-US" sz="800" b="0">
                <a:latin typeface="游ゴシック Light" panose="020B0300000000000000" pitchFamily="50" charset="-128"/>
                <a:ea typeface="游ゴシック Light" panose="020B0300000000000000" pitchFamily="50" charset="-128"/>
              </a:rPr>
              <a:t>）                                 関東地方の平均値</a:t>
            </a:r>
          </a:p>
        </xdr:txBody>
      </xdr:sp>
      <xdr:cxnSp macro="">
        <xdr:nvCxnSpPr>
          <xdr:cNvPr id="6" name="直線コネクタ 5"/>
          <xdr:cNvCxnSpPr/>
        </xdr:nvCxnSpPr>
        <xdr:spPr>
          <a:xfrm>
            <a:off x="8433111" y="3689196"/>
            <a:ext cx="882804"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8433111" y="3861110"/>
            <a:ext cx="882000" cy="0"/>
          </a:xfrm>
          <a:prstGeom prst="line">
            <a:avLst/>
          </a:prstGeom>
          <a:ln w="28575">
            <a:solidFill>
              <a:srgbClr val="BE4B48"/>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105961</xdr:colOff>
      <xdr:row>23</xdr:row>
      <xdr:rowOff>132808</xdr:rowOff>
    </xdr:from>
    <xdr:to>
      <xdr:col>9</xdr:col>
      <xdr:colOff>340396</xdr:colOff>
      <xdr:row>27</xdr:row>
      <xdr:rowOff>63432</xdr:rowOff>
    </xdr:to>
    <xdr:grpSp>
      <xdr:nvGrpSpPr>
        <xdr:cNvPr id="12" name="グループ化 11"/>
        <xdr:cNvGrpSpPr/>
      </xdr:nvGrpSpPr>
      <xdr:grpSpPr>
        <a:xfrm>
          <a:off x="3742026" y="4431482"/>
          <a:ext cx="2296805" cy="626363"/>
          <a:chOff x="8081910" y="3382217"/>
          <a:chExt cx="2298017" cy="618283"/>
        </a:xfrm>
      </xdr:grpSpPr>
      <xdr:sp macro="" textlink="">
        <xdr:nvSpPr>
          <xdr:cNvPr id="13" name="テキスト ボックス 12"/>
          <xdr:cNvSpPr txBox="1"/>
        </xdr:nvSpPr>
        <xdr:spPr>
          <a:xfrm>
            <a:off x="8081910" y="3382217"/>
            <a:ext cx="2298017" cy="61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1)</a:t>
            </a:r>
            <a:r>
              <a:rPr kumimoji="1" lang="ja-JP" altLang="en-US" sz="800" b="0">
                <a:latin typeface="游ゴシック Light" panose="020B0300000000000000" pitchFamily="50" charset="-128"/>
                <a:ea typeface="游ゴシック Light" panose="020B0300000000000000" pitchFamily="50" charset="-128"/>
              </a:rPr>
              <a:t>各項目の満点を</a:t>
            </a:r>
            <a:r>
              <a:rPr kumimoji="1" lang="en-US" altLang="ja-JP" sz="800" b="0">
                <a:latin typeface="游ゴシック Light" panose="020B0300000000000000" pitchFamily="50" charset="-128"/>
                <a:ea typeface="游ゴシック Light" panose="020B0300000000000000" pitchFamily="50" charset="-128"/>
              </a:rPr>
              <a:t>100%</a:t>
            </a:r>
            <a:r>
              <a:rPr kumimoji="1" lang="ja-JP" altLang="en-US" sz="800" b="0">
                <a:latin typeface="游ゴシック Light" panose="020B0300000000000000" pitchFamily="50" charset="-128"/>
                <a:ea typeface="游ゴシック Light" panose="020B0300000000000000" pitchFamily="50" charset="-128"/>
              </a:rPr>
              <a:t>として表示</a:t>
            </a:r>
            <a:endParaRPr kumimoji="1" lang="en-US" altLang="ja-JP" sz="800" b="0">
              <a:latin typeface="游ゴシック Light" panose="020B0300000000000000" pitchFamily="50" charset="-128"/>
              <a:ea typeface="游ゴシック Light" panose="020B0300000000000000" pitchFamily="50" charset="-128"/>
            </a:endParaRPr>
          </a:p>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2</a:t>
            </a:r>
            <a:r>
              <a:rPr kumimoji="1" lang="ja-JP" altLang="en-US" sz="800" b="0">
                <a:latin typeface="游ゴシック Light" panose="020B0300000000000000" pitchFamily="50" charset="-128"/>
                <a:ea typeface="游ゴシック Light" panose="020B0300000000000000" pitchFamily="50" charset="-128"/>
              </a:rPr>
              <a:t>）　　　　　　　    　</a:t>
            </a:r>
            <a:r>
              <a:rPr kumimoji="1" lang="ja-JP" altLang="en-US" sz="800" b="0" baseline="0">
                <a:latin typeface="游ゴシック Light" panose="020B0300000000000000" pitchFamily="50" charset="-128"/>
                <a:ea typeface="游ゴシック Light" panose="020B0300000000000000" pitchFamily="50" charset="-128"/>
              </a:rPr>
              <a:t> </a:t>
            </a:r>
            <a:r>
              <a:rPr kumimoji="1" lang="ja-JP" altLang="en-US" sz="800" b="0">
                <a:latin typeface="游ゴシック Light" panose="020B0300000000000000" pitchFamily="50" charset="-128"/>
                <a:ea typeface="游ゴシック Light" panose="020B0300000000000000" pitchFamily="50" charset="-128"/>
              </a:rPr>
              <a:t>あなたの得点</a:t>
            </a:r>
            <a:endParaRPr kumimoji="1" lang="en-US" altLang="ja-JP" sz="800" b="0">
              <a:latin typeface="游ゴシック Light" panose="020B0300000000000000" pitchFamily="50" charset="-128"/>
              <a:ea typeface="游ゴシック Light" panose="020B0300000000000000" pitchFamily="50" charset="-128"/>
            </a:endParaRPr>
          </a:p>
          <a:p>
            <a:r>
              <a:rPr kumimoji="1" lang="ja-JP" altLang="en-US" sz="800" b="0">
                <a:latin typeface="游ゴシック Light" panose="020B0300000000000000" pitchFamily="50" charset="-128"/>
                <a:ea typeface="游ゴシック Light" panose="020B0300000000000000" pitchFamily="50" charset="-128"/>
              </a:rPr>
              <a:t>注</a:t>
            </a:r>
            <a:r>
              <a:rPr kumimoji="1" lang="en-US" altLang="ja-JP" sz="800" b="0">
                <a:latin typeface="游ゴシック Light" panose="020B0300000000000000" pitchFamily="50" charset="-128"/>
                <a:ea typeface="游ゴシック Light" panose="020B0300000000000000" pitchFamily="50" charset="-128"/>
              </a:rPr>
              <a:t>3</a:t>
            </a:r>
            <a:r>
              <a:rPr kumimoji="1" lang="ja-JP" altLang="en-US" sz="800" b="0">
                <a:latin typeface="游ゴシック Light" panose="020B0300000000000000" pitchFamily="50" charset="-128"/>
                <a:ea typeface="游ゴシック Light" panose="020B0300000000000000" pitchFamily="50" charset="-128"/>
              </a:rPr>
              <a:t>）                                 関東地方の平均値</a:t>
            </a:r>
          </a:p>
        </xdr:txBody>
      </xdr:sp>
      <xdr:cxnSp macro="">
        <xdr:nvCxnSpPr>
          <xdr:cNvPr id="14" name="直線コネクタ 13"/>
          <xdr:cNvCxnSpPr/>
        </xdr:nvCxnSpPr>
        <xdr:spPr>
          <a:xfrm>
            <a:off x="8433111" y="3689196"/>
            <a:ext cx="882804"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8433111" y="3861110"/>
            <a:ext cx="882000" cy="0"/>
          </a:xfrm>
          <a:prstGeom prst="line">
            <a:avLst/>
          </a:prstGeom>
          <a:ln w="28575">
            <a:solidFill>
              <a:schemeClr val="accent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c:userShapes xmlns:c="http://schemas.openxmlformats.org/drawingml/2006/chart">
  <cdr:relSizeAnchor xmlns:cdr="http://schemas.openxmlformats.org/drawingml/2006/chartDrawing">
    <cdr:from>
      <cdr:x>0.33889</cdr:x>
      <cdr:y>0.12967</cdr:y>
    </cdr:from>
    <cdr:to>
      <cdr:x>0.71389</cdr:x>
      <cdr:y>0.20522</cdr:y>
    </cdr:to>
    <cdr:sp macro="" textlink="">
      <cdr:nvSpPr>
        <cdr:cNvPr id="2" name="テキスト ボックス 1"/>
        <cdr:cNvSpPr txBox="1"/>
      </cdr:nvSpPr>
      <cdr:spPr>
        <a:xfrm xmlns:a="http://schemas.openxmlformats.org/drawingml/2006/main">
          <a:off x="1154694" y="542870"/>
          <a:ext cx="1277732" cy="3163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000" b="0">
              <a:latin typeface="Meiryo UI" pitchFamily="50" charset="-128"/>
              <a:ea typeface="Meiryo UI" pitchFamily="50" charset="-128"/>
            </a:rPr>
            <a:t>Ⅰ.</a:t>
          </a:r>
          <a:r>
            <a:rPr lang="ja-JP" altLang="en-US" sz="1000" b="0">
              <a:latin typeface="Meiryo UI" pitchFamily="50" charset="-128"/>
              <a:ea typeface="Meiryo UI" pitchFamily="50" charset="-128"/>
            </a:rPr>
            <a:t>建物の基本性能</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0.625</cdr:x>
      <cdr:y>0.72444</cdr:y>
    </cdr:from>
    <cdr:to>
      <cdr:x>1</cdr:x>
      <cdr:y>0.79999</cdr:y>
    </cdr:to>
    <cdr:sp macro="" textlink="">
      <cdr:nvSpPr>
        <cdr:cNvPr id="3" name="テキスト ボックス 2"/>
        <cdr:cNvSpPr txBox="1"/>
      </cdr:nvSpPr>
      <cdr:spPr>
        <a:xfrm xmlns:a="http://schemas.openxmlformats.org/drawingml/2006/main">
          <a:off x="2190751" y="310515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000" b="0">
              <a:latin typeface="Meiryo UI" pitchFamily="50" charset="-128"/>
              <a:ea typeface="Meiryo UI" pitchFamily="50" charset="-128"/>
            </a:rPr>
            <a:t>Ⅱ.</a:t>
          </a:r>
          <a:r>
            <a:rPr lang="ja-JP" altLang="en-US" sz="1000" b="0">
              <a:latin typeface="Meiryo UI" pitchFamily="50" charset="-128"/>
              <a:ea typeface="Meiryo UI" pitchFamily="50" charset="-128"/>
            </a:rPr>
            <a:t>運営管理</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cdr:x>
      <cdr:y>0.72445</cdr:y>
    </cdr:from>
    <cdr:to>
      <cdr:x>0.375</cdr:x>
      <cdr:y>0.8</cdr:y>
    </cdr:to>
    <cdr:sp macro="" textlink="">
      <cdr:nvSpPr>
        <cdr:cNvPr id="4" name="テキスト ボックス 3"/>
        <cdr:cNvSpPr txBox="1"/>
      </cdr:nvSpPr>
      <cdr:spPr>
        <a:xfrm xmlns:a="http://schemas.openxmlformats.org/drawingml/2006/main">
          <a:off x="0" y="3105174"/>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000" b="0">
              <a:latin typeface="Meiryo UI" pitchFamily="50" charset="-128"/>
              <a:ea typeface="Meiryo UI" pitchFamily="50" charset="-128"/>
            </a:rPr>
            <a:t>Ⅲ.</a:t>
          </a:r>
          <a:r>
            <a:rPr lang="ja-JP" altLang="en-US" sz="1000" b="0">
              <a:latin typeface="Meiryo UI" pitchFamily="50" charset="-128"/>
              <a:ea typeface="Meiryo UI" pitchFamily="50" charset="-128"/>
            </a:rPr>
            <a:t>プログラム</a:t>
          </a:r>
          <a:endParaRPr lang="en-US" altLang="ja-JP" sz="1000" b="0">
            <a:latin typeface="Meiryo UI" pitchFamily="50" charset="-128"/>
            <a:ea typeface="Meiryo UI" pitchFamily="50"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0.33889</cdr:x>
      <cdr:y>0.13437</cdr:y>
    </cdr:from>
    <cdr:to>
      <cdr:x>0.71389</cdr:x>
      <cdr:y>0.20992</cdr:y>
    </cdr:to>
    <cdr:sp macro="" textlink="">
      <cdr:nvSpPr>
        <cdr:cNvPr id="2" name="テキスト ボックス 1"/>
        <cdr:cNvSpPr txBox="1"/>
      </cdr:nvSpPr>
      <cdr:spPr>
        <a:xfrm xmlns:a="http://schemas.openxmlformats.org/drawingml/2006/main">
          <a:off x="1153804" y="562578"/>
          <a:ext cx="1276746" cy="3163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000" b="0">
              <a:latin typeface="Meiryo UI" pitchFamily="50" charset="-128"/>
              <a:ea typeface="Meiryo UI" pitchFamily="50" charset="-128"/>
            </a:rPr>
            <a:t>(1)</a:t>
          </a:r>
          <a:r>
            <a:rPr lang="ja-JP" altLang="en-US" sz="1000" b="0">
              <a:latin typeface="Meiryo UI" pitchFamily="50" charset="-128"/>
              <a:ea typeface="Meiryo UI" pitchFamily="50" charset="-128"/>
            </a:rPr>
            <a:t>健康・快適性</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0.625</cdr:x>
      <cdr:y>0.72444</cdr:y>
    </cdr:from>
    <cdr:to>
      <cdr:x>1</cdr:x>
      <cdr:y>0.79999</cdr:y>
    </cdr:to>
    <cdr:sp macro="" textlink="">
      <cdr:nvSpPr>
        <cdr:cNvPr id="3" name="テキスト ボックス 2"/>
        <cdr:cNvSpPr txBox="1"/>
      </cdr:nvSpPr>
      <cdr:spPr>
        <a:xfrm xmlns:a="http://schemas.openxmlformats.org/drawingml/2006/main">
          <a:off x="2190751" y="310515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000" b="0">
              <a:latin typeface="Meiryo UI" pitchFamily="50" charset="-128"/>
              <a:ea typeface="Meiryo UI" pitchFamily="50" charset="-128"/>
            </a:rPr>
            <a:t>(2)</a:t>
          </a:r>
          <a:r>
            <a:rPr lang="ja-JP" altLang="en-US" sz="1000" b="0">
              <a:latin typeface="Meiryo UI" pitchFamily="50" charset="-128"/>
              <a:ea typeface="Meiryo UI" pitchFamily="50" charset="-128"/>
            </a:rPr>
            <a:t>利便性向上</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cdr:x>
      <cdr:y>0.72445</cdr:y>
    </cdr:from>
    <cdr:to>
      <cdr:x>0.375</cdr:x>
      <cdr:y>0.8</cdr:y>
    </cdr:to>
    <cdr:sp macro="" textlink="">
      <cdr:nvSpPr>
        <cdr:cNvPr id="4" name="テキスト ボックス 3"/>
        <cdr:cNvSpPr txBox="1"/>
      </cdr:nvSpPr>
      <cdr:spPr>
        <a:xfrm xmlns:a="http://schemas.openxmlformats.org/drawingml/2006/main">
          <a:off x="0" y="3105174"/>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000" b="0">
              <a:latin typeface="Meiryo UI" pitchFamily="50" charset="-128"/>
              <a:ea typeface="Meiryo UI" pitchFamily="50" charset="-128"/>
            </a:rPr>
            <a:t>(3)</a:t>
          </a:r>
          <a:r>
            <a:rPr lang="ja-JP" altLang="en-US" sz="1000" b="0">
              <a:latin typeface="Meiryo UI" pitchFamily="50" charset="-128"/>
              <a:ea typeface="Meiryo UI" pitchFamily="50" charset="-128"/>
            </a:rPr>
            <a:t>安全性確保</a:t>
          </a:r>
          <a:endParaRPr lang="en-US" altLang="ja-JP" sz="1000" b="0">
            <a:latin typeface="Meiryo UI" pitchFamily="50" charset="-128"/>
            <a:ea typeface="Meiryo UI" pitchFamily="50" charset="-128"/>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オフィス健康チェックリスト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版により作成</a:t>
          </a:r>
        </a:p>
        <a:p>
          <a:pPr algn="l" rtl="0">
            <a:lnSpc>
              <a:spcPts val="1300"/>
            </a:lnSpc>
            <a:defRPr sz="1000"/>
          </a:pPr>
          <a:r>
            <a:rPr lang="ja-JP" altLang="en-US" sz="1100" b="0" i="0" u="none" strike="noStrike" baseline="0">
              <a:solidFill>
                <a:srgbClr val="002060"/>
              </a:solidFill>
              <a:latin typeface="ＭＳ Ｐゴシック"/>
              <a:ea typeface="ＭＳ Ｐゴシック"/>
            </a:rPr>
            <a:t>       CASBEE</a:t>
          </a:r>
          <a:r>
            <a:rPr lang="en-US" altLang="ja-JP" sz="1100" b="0" i="0" u="none" strike="noStrike" baseline="0">
              <a:solidFill>
                <a:srgbClr val="002060"/>
              </a:solidFill>
              <a:latin typeface="ＭＳ Ｐゴシック"/>
              <a:ea typeface="ＭＳ Ｐゴシック"/>
            </a:rPr>
            <a:t>-OHC</a:t>
          </a:r>
          <a:r>
            <a:rPr lang="ja-JP" altLang="en-US" sz="1100" b="0" i="0" u="none" strike="noStrike" baseline="0">
              <a:solidFill>
                <a:srgbClr val="002060"/>
              </a:solidFill>
              <a:latin typeface="ＭＳ Ｐゴシック"/>
              <a:ea typeface="ＭＳ Ｐゴシック"/>
            </a:rPr>
            <a:t>(v.</a:t>
          </a:r>
          <a:r>
            <a:rPr lang="en-US" altLang="ja-JP" sz="1100" b="0" i="0" u="none" strike="noStrike" baseline="0">
              <a:solidFill>
                <a:srgbClr val="002060"/>
              </a:solidFill>
              <a:latin typeface="ＭＳ Ｐゴシック"/>
              <a:ea typeface="ＭＳ Ｐゴシック"/>
            </a:rPr>
            <a:t>2.0</a:t>
          </a:r>
          <a:r>
            <a:rPr lang="ja-JP" altLang="en-US" sz="1100" b="0" i="0" u="none" strike="noStrike" baseline="0">
              <a:solidFill>
                <a:srgbClr val="00206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a:t>
          </a:r>
          <a:r>
            <a:rPr lang="en-US" altLang="ja-JP" sz="1100" b="0" i="0" u="none" strike="noStrike" baseline="0">
              <a:solidFill>
                <a:srgbClr val="000000"/>
              </a:solidFill>
              <a:latin typeface="ＭＳ Ｐゴシック"/>
              <a:ea typeface="ＭＳ Ｐゴシック"/>
            </a:rPr>
            <a:t>21</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月公表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一般社団法人　日本サステナブル建築協会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E-Mail  casbee-info@</a:t>
          </a:r>
          <a:r>
            <a:rPr lang="en-US" altLang="ja-JP" sz="1100" b="0" i="0" u="none" strike="noStrike" baseline="0">
              <a:solidFill>
                <a:srgbClr val="000000"/>
              </a:solidFill>
              <a:latin typeface="ＭＳ Ｐゴシック"/>
              <a:ea typeface="ＭＳ Ｐゴシック"/>
            </a:rPr>
            <a:t>ibec</a:t>
          </a:r>
          <a:r>
            <a:rPr lang="ja-JP" altLang="en-US" sz="1100" b="0" i="0" u="none" strike="noStrike" baseline="0">
              <a:solidFill>
                <a:srgbClr val="000000"/>
              </a:solidFill>
              <a:latin typeface="ＭＳ Ｐゴシック"/>
              <a:ea typeface="ＭＳ Ｐゴシック"/>
            </a:rPr>
            <a:t>.or.jp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a:t>
          </a:r>
          <a:r>
            <a:rPr lang="en-US" altLang="ja-JP" sz="1100" b="0" i="0" u="none" strike="noStrike" baseline="0">
              <a:solidFill>
                <a:srgbClr val="000000"/>
              </a:solidFill>
              <a:latin typeface="ＭＳ Ｐゴシック"/>
              <a:ea typeface="ＭＳ Ｐゴシック"/>
            </a:rPr>
            <a:t>https://www.jsbc.or.jp/research-study/casbee.html</a:t>
          </a: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a:t>
          </a:r>
          <a:r>
            <a:rPr lang="ja-JP" altLang="en-US" sz="1100" b="0" i="0" u="none" strike="noStrike" baseline="0">
              <a:solidFill>
                <a:srgbClr val="002060"/>
              </a:solidFill>
              <a:latin typeface="ＭＳ Ｐゴシック"/>
              <a:ea typeface="ＭＳ Ｐゴシック"/>
            </a:rPr>
            <a:t>20</a:t>
          </a:r>
          <a:r>
            <a:rPr lang="en-US" altLang="ja-JP" sz="1100" b="0" i="0" u="none" strike="noStrike" baseline="0">
              <a:solidFill>
                <a:srgbClr val="002060"/>
              </a:solidFill>
              <a:latin typeface="ＭＳ Ｐゴシック"/>
              <a:ea typeface="ＭＳ Ｐゴシック"/>
            </a:rPr>
            <a:t>21</a:t>
          </a:r>
          <a:r>
            <a:rPr lang="ja-JP" altLang="en-US" sz="1100" b="0" i="0" u="none" strike="noStrike" baseline="0">
              <a:solidFill>
                <a:srgbClr val="00206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Japan Sustainable Building Consortium</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JSBC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29</xdr:row>
      <xdr:rowOff>0</xdr:rowOff>
    </xdr:from>
    <xdr:to>
      <xdr:col>13</xdr:col>
      <xdr:colOff>0</xdr:colOff>
      <xdr:row>54</xdr:row>
      <xdr:rowOff>0</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0</xdr:row>
      <xdr:rowOff>0</xdr:rowOff>
    </xdr:from>
    <xdr:to>
      <xdr:col>9</xdr:col>
      <xdr:colOff>0</xdr:colOff>
      <xdr:row>25</xdr:row>
      <xdr:rowOff>0</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0</xdr:row>
      <xdr:rowOff>0</xdr:rowOff>
    </xdr:from>
    <xdr:to>
      <xdr:col>14</xdr:col>
      <xdr:colOff>0</xdr:colOff>
      <xdr:row>25</xdr:row>
      <xdr:rowOff>0</xdr:rowOff>
    </xdr:to>
    <xdr:graphicFrame macro="">
      <xdr:nvGraphicFramePr>
        <xdr:cNvPr id="4" name="グラフ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0.0875</cdr:x>
      <cdr:y>0.03333</cdr:y>
    </cdr:from>
    <cdr:to>
      <cdr:x>0.4625</cdr:x>
      <cdr:y>0.10889</cdr:y>
    </cdr:to>
    <cdr:sp macro="" textlink="">
      <cdr:nvSpPr>
        <cdr:cNvPr id="2" name="テキスト ボックス 1"/>
        <cdr:cNvSpPr txBox="1"/>
      </cdr:nvSpPr>
      <cdr:spPr>
        <a:xfrm xmlns:a="http://schemas.openxmlformats.org/drawingml/2006/main">
          <a:off x="600075" y="142875"/>
          <a:ext cx="25717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b="1">
              <a:latin typeface="Meiryo UI" pitchFamily="50" charset="-128"/>
              <a:ea typeface="Meiryo UI" pitchFamily="50" charset="-128"/>
            </a:rPr>
            <a:t>オフィス健康チェックリスト 合計スコア</a:t>
          </a:r>
          <a:endParaRPr lang="en-US" altLang="ja-JP" sz="1200" b="1">
            <a:latin typeface="Meiryo UI" pitchFamily="50" charset="-128"/>
            <a:ea typeface="Meiryo UI" pitchFamily="50" charset="-128"/>
          </a:endParaRPr>
        </a:p>
      </cdr:txBody>
    </cdr:sp>
  </cdr:relSizeAnchor>
  <cdr:relSizeAnchor xmlns:cdr="http://schemas.openxmlformats.org/drawingml/2006/chartDrawing">
    <cdr:from>
      <cdr:x>0.52917</cdr:x>
      <cdr:y>0.01556</cdr:y>
    </cdr:from>
    <cdr:to>
      <cdr:x>0.90417</cdr:x>
      <cdr:y>0.09111</cdr:y>
    </cdr:to>
    <cdr:sp macro="" textlink="">
      <cdr:nvSpPr>
        <cdr:cNvPr id="3" name="テキスト ボックス 2"/>
        <cdr:cNvSpPr txBox="1"/>
      </cdr:nvSpPr>
      <cdr:spPr>
        <a:xfrm xmlns:a="http://schemas.openxmlformats.org/drawingml/2006/main">
          <a:off x="3629025" y="66675"/>
          <a:ext cx="25717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altLang="ja-JP" sz="1200" b="0">
              <a:latin typeface="Meiryo UI" pitchFamily="50" charset="-128"/>
              <a:ea typeface="Meiryo UI" pitchFamily="50" charset="-128"/>
            </a:rPr>
            <a:t>153</a:t>
          </a:r>
          <a:r>
            <a:rPr lang="ja-JP" altLang="en-US" sz="1200" b="0">
              <a:latin typeface="Meiryo UI" pitchFamily="50" charset="-128"/>
              <a:ea typeface="Meiryo UI" pitchFamily="50" charset="-128"/>
            </a:rPr>
            <a:t>点満点中　　　</a:t>
          </a:r>
          <a:r>
            <a:rPr lang="en-US" altLang="ja-JP" sz="1600" b="1">
              <a:solidFill>
                <a:srgbClr val="FF0000"/>
              </a:solidFill>
              <a:latin typeface="Meiryo UI" pitchFamily="50" charset="-128"/>
              <a:ea typeface="Meiryo UI" pitchFamily="50" charset="-128"/>
            </a:rPr>
            <a:t>84</a:t>
          </a:r>
          <a:r>
            <a:rPr lang="ja-JP" altLang="en-US" sz="1200" b="0">
              <a:latin typeface="Meiryo UI" pitchFamily="50" charset="-128"/>
              <a:ea typeface="Meiryo UI" pitchFamily="50" charset="-128"/>
            </a:rPr>
            <a:t>点</a:t>
          </a:r>
          <a:endParaRPr lang="en-US" altLang="ja-JP" sz="1200" b="0">
            <a:latin typeface="Meiryo UI" pitchFamily="50" charset="-128"/>
            <a:ea typeface="Meiryo UI" pitchFamily="50" charset="-128"/>
          </a:endParaRPr>
        </a:p>
      </cdr:txBody>
    </cdr:sp>
  </cdr:relSizeAnchor>
  <cdr:relSizeAnchor xmlns:cdr="http://schemas.openxmlformats.org/drawingml/2006/chartDrawing">
    <cdr:from>
      <cdr:x>0.11667</cdr:x>
      <cdr:y>0.14889</cdr:y>
    </cdr:from>
    <cdr:to>
      <cdr:x>0.14028</cdr:x>
      <cdr:y>0.18889</cdr:y>
    </cdr:to>
    <cdr:sp macro="" textlink="">
      <cdr:nvSpPr>
        <cdr:cNvPr id="4" name="正方形/長方形 3"/>
        <cdr:cNvSpPr/>
      </cdr:nvSpPr>
      <cdr:spPr>
        <a:xfrm xmlns:a="http://schemas.openxmlformats.org/drawingml/2006/main">
          <a:off x="800100" y="638175"/>
          <a:ext cx="161925" cy="171450"/>
        </a:xfrm>
        <a:prstGeom xmlns:a="http://schemas.openxmlformats.org/drawingml/2006/main" prst="rect">
          <a:avLst/>
        </a:prstGeom>
        <a:solidFill xmlns:a="http://schemas.openxmlformats.org/drawingml/2006/main">
          <a:srgbClr val="FF0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p>
      </cdr:txBody>
    </cdr:sp>
  </cdr:relSizeAnchor>
  <cdr:relSizeAnchor xmlns:cdr="http://schemas.openxmlformats.org/drawingml/2006/chartDrawing">
    <cdr:from>
      <cdr:x>0.1375</cdr:x>
      <cdr:y>0.12667</cdr:y>
    </cdr:from>
    <cdr:to>
      <cdr:x>0.5125</cdr:x>
      <cdr:y>0.20222</cdr:y>
    </cdr:to>
    <cdr:sp macro="" textlink="">
      <cdr:nvSpPr>
        <cdr:cNvPr id="5" name="テキスト ボックス 4"/>
        <cdr:cNvSpPr txBox="1"/>
      </cdr:nvSpPr>
      <cdr:spPr>
        <a:xfrm xmlns:a="http://schemas.openxmlformats.org/drawingml/2006/main">
          <a:off x="942975" y="542925"/>
          <a:ext cx="25717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ja-JP" altLang="en-US" sz="1200" b="0">
              <a:latin typeface="Meiryo UI" pitchFamily="50" charset="-128"/>
              <a:ea typeface="Meiryo UI" pitchFamily="50" charset="-128"/>
            </a:rPr>
            <a:t>あなたのオフィスが属するランク</a:t>
          </a:r>
          <a:endParaRPr lang="en-US" altLang="ja-JP" sz="1200" b="0">
            <a:latin typeface="Meiryo UI" pitchFamily="50" charset="-128"/>
            <a:ea typeface="Meiryo UI" pitchFamily="50"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0.33889</cdr:x>
      <cdr:y>0.14222</cdr:y>
    </cdr:from>
    <cdr:to>
      <cdr:x>0.71389</cdr:x>
      <cdr:y>0.21777</cdr:y>
    </cdr:to>
    <cdr:sp macro="" textlink="">
      <cdr:nvSpPr>
        <cdr:cNvPr id="2" name="テキスト ボックス 1"/>
        <cdr:cNvSpPr txBox="1"/>
      </cdr:nvSpPr>
      <cdr:spPr>
        <a:xfrm xmlns:a="http://schemas.openxmlformats.org/drawingml/2006/main">
          <a:off x="1162050" y="60960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altLang="ja-JP" sz="1000" b="0">
              <a:latin typeface="Meiryo UI" pitchFamily="50" charset="-128"/>
              <a:ea typeface="Meiryo UI" pitchFamily="50" charset="-128"/>
            </a:rPr>
            <a:t>Ⅰ.</a:t>
          </a:r>
          <a:r>
            <a:rPr lang="ja-JP" altLang="en-US" sz="1000" b="0">
              <a:latin typeface="Meiryo UI" pitchFamily="50" charset="-128"/>
              <a:ea typeface="Meiryo UI" pitchFamily="50" charset="-128"/>
            </a:rPr>
            <a:t>建物の基本性能</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0.625</cdr:x>
      <cdr:y>0.72444</cdr:y>
    </cdr:from>
    <cdr:to>
      <cdr:x>1</cdr:x>
      <cdr:y>0.79999</cdr:y>
    </cdr:to>
    <cdr:sp macro="" textlink="">
      <cdr:nvSpPr>
        <cdr:cNvPr id="3" name="テキスト ボックス 2"/>
        <cdr:cNvSpPr txBox="1"/>
      </cdr:nvSpPr>
      <cdr:spPr>
        <a:xfrm xmlns:a="http://schemas.openxmlformats.org/drawingml/2006/main">
          <a:off x="2190751" y="3105150"/>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en-US" altLang="ja-JP" sz="1000" b="0">
              <a:latin typeface="Meiryo UI" pitchFamily="50" charset="-128"/>
              <a:ea typeface="Meiryo UI" pitchFamily="50" charset="-128"/>
            </a:rPr>
            <a:t>Ⅱ.</a:t>
          </a:r>
          <a:r>
            <a:rPr lang="ja-JP" altLang="en-US" sz="1000" b="0">
              <a:latin typeface="Meiryo UI" pitchFamily="50" charset="-128"/>
              <a:ea typeface="Meiryo UI" pitchFamily="50" charset="-128"/>
            </a:rPr>
            <a:t>運営管理</a:t>
          </a:r>
          <a:endParaRPr lang="en-US" altLang="ja-JP" sz="1000" b="0">
            <a:latin typeface="Meiryo UI" pitchFamily="50" charset="-128"/>
            <a:ea typeface="Meiryo UI" pitchFamily="50" charset="-128"/>
          </a:endParaRPr>
        </a:p>
      </cdr:txBody>
    </cdr:sp>
  </cdr:relSizeAnchor>
  <cdr:relSizeAnchor xmlns:cdr="http://schemas.openxmlformats.org/drawingml/2006/chartDrawing">
    <cdr:from>
      <cdr:x>0</cdr:x>
      <cdr:y>0.72445</cdr:y>
    </cdr:from>
    <cdr:to>
      <cdr:x>0.375</cdr:x>
      <cdr:y>0.8</cdr:y>
    </cdr:to>
    <cdr:sp macro="" textlink="">
      <cdr:nvSpPr>
        <cdr:cNvPr id="4" name="テキスト ボックス 3"/>
        <cdr:cNvSpPr txBox="1"/>
      </cdr:nvSpPr>
      <cdr:spPr>
        <a:xfrm xmlns:a="http://schemas.openxmlformats.org/drawingml/2006/main">
          <a:off x="0" y="3105174"/>
          <a:ext cx="1285874"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US" altLang="ja-JP" sz="1000" b="0">
              <a:latin typeface="Meiryo UI" pitchFamily="50" charset="-128"/>
              <a:ea typeface="Meiryo UI" pitchFamily="50" charset="-128"/>
            </a:rPr>
            <a:t>Ⅲ.</a:t>
          </a:r>
          <a:r>
            <a:rPr lang="ja-JP" altLang="en-US" sz="1000" b="0">
              <a:latin typeface="Meiryo UI" pitchFamily="50" charset="-128"/>
              <a:ea typeface="Meiryo UI" pitchFamily="50" charset="-128"/>
            </a:rPr>
            <a:t>プログラム</a:t>
          </a:r>
          <a:endParaRPr lang="en-US" altLang="ja-JP" sz="1000" b="0">
            <a:latin typeface="Meiryo UI" pitchFamily="50" charset="-128"/>
            <a:ea typeface="Meiryo UI" pitchFamily="50" charset="-128"/>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5_CASBEE/4_&#9733;CASBEE&#35413;&#20385;&#12510;&#12491;&#12517;&#12450;&#12523;/2021&#24180;&#29256;&#65288;R03)/&#35413;&#20385;&#12477;&#12501;&#12488;&#65288;&#24314;&#31689;&#12289;&#25144;&#24314;&#12289;&#19981;&#21205;&#29987;&#65289;/&#65288;&#20869;&#37096;&#29992;&#65289;CASBEE-BD_NC_2021v1.1(&#26410;&#20844;&#3828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_IS"/>
      <sheetName val="修正履歴"/>
      <sheetName val="メイン"/>
      <sheetName val="結果（SDGs評価なし）"/>
      <sheetName val="結果（SDGs評価あり）"/>
      <sheetName val="配慮"/>
      <sheetName val="係数"/>
      <sheetName val="複合用途"/>
      <sheetName val="スコア"/>
      <sheetName val="採点Q1"/>
      <sheetName val="採点Q2"/>
      <sheetName val="採点Q3"/>
      <sheetName val="採点LR1"/>
      <sheetName val="計画書"/>
      <sheetName val="採点LR2"/>
      <sheetName val="採点LR3"/>
      <sheetName val="建築環境SDGsチェックリスト"/>
      <sheetName val="CO2計算"/>
      <sheetName val="条件(標準)"/>
      <sheetName val="条件(個別)"/>
      <sheetName val="重み"/>
      <sheetName val="CO2データ"/>
      <sheetName val="クレジット"/>
    </sheetNames>
    <sheetDataSet>
      <sheetData sheetId="0" refreshError="1"/>
      <sheetData sheetId="1" refreshError="1"/>
      <sheetData sheetId="2" refreshError="1"/>
      <sheetData sheetId="3">
        <row r="24">
          <cell r="AL24" t="str">
            <v>表示</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83"/>
  <sheetViews>
    <sheetView showGridLines="0" tabSelected="1" zoomScale="85" zoomScaleNormal="85" zoomScaleSheetLayoutView="100" workbookViewId="0">
      <selection activeCell="T17" sqref="T17"/>
    </sheetView>
  </sheetViews>
  <sheetFormatPr defaultColWidth="0" defaultRowHeight="13.5" zeroHeight="1" x14ac:dyDescent="0.15"/>
  <cols>
    <col min="1" max="1" width="3.375" style="99" customWidth="1"/>
    <col min="2" max="2" width="5.625" style="57" customWidth="1"/>
    <col min="3" max="3" width="8.625" style="55" customWidth="1"/>
    <col min="4" max="11" width="10.375" style="55" customWidth="1"/>
    <col min="12" max="12" width="21.75" style="57" customWidth="1"/>
    <col min="13" max="13" width="5.625" style="55" customWidth="1"/>
    <col min="14" max="14" width="3.375" style="55" customWidth="1"/>
    <col min="15" max="15" width="8.875" style="55" customWidth="1"/>
    <col min="16" max="16" width="18" style="55" customWidth="1"/>
    <col min="17" max="17" width="7.25" style="55" customWidth="1"/>
    <col min="18" max="18" width="4" style="55" customWidth="1"/>
    <col min="19" max="19" width="5" style="55" customWidth="1"/>
    <col min="20" max="20" width="13.625" style="55" customWidth="1"/>
    <col min="21" max="21" width="8.375" style="55" customWidth="1"/>
    <col min="22" max="22" width="4" style="55" customWidth="1"/>
    <col min="23" max="23" width="5" style="55" customWidth="1"/>
    <col min="24" max="24" width="14.375" style="55" customWidth="1"/>
    <col min="25" max="25" width="8.375" style="56" customWidth="1"/>
    <col min="26" max="26" width="4" style="55" customWidth="1"/>
    <col min="27" max="27" width="3.5" style="55" customWidth="1"/>
    <col min="28" max="28" width="14.375" style="55" customWidth="1"/>
    <col min="29" max="29" width="13" style="55" customWidth="1"/>
    <col min="30" max="30" width="4" style="55" customWidth="1"/>
    <col min="31" max="32" width="9" style="55" customWidth="1"/>
    <col min="33" max="16384" width="9" style="55" hidden="1"/>
  </cols>
  <sheetData>
    <row r="1" spans="1:15" x14ac:dyDescent="0.15"/>
    <row r="2" spans="1:15" ht="12.75" customHeight="1" x14ac:dyDescent="0.15">
      <c r="B2" s="92"/>
      <c r="C2" s="87"/>
      <c r="D2" s="87"/>
      <c r="E2" s="87"/>
      <c r="F2" s="87"/>
      <c r="G2" s="87"/>
      <c r="H2" s="87"/>
      <c r="I2" s="87"/>
      <c r="J2" s="87"/>
      <c r="K2" s="87"/>
      <c r="L2" s="92"/>
      <c r="M2" s="87"/>
    </row>
    <row r="3" spans="1:15" ht="54" customHeight="1" x14ac:dyDescent="0.15">
      <c r="A3" s="100"/>
      <c r="B3" s="86" t="s">
        <v>0</v>
      </c>
      <c r="C3" s="121" t="s">
        <v>459</v>
      </c>
      <c r="D3" s="122"/>
      <c r="E3" s="122"/>
      <c r="F3" s="122"/>
      <c r="G3" s="122"/>
      <c r="H3" s="122"/>
      <c r="I3" s="122"/>
      <c r="J3" s="122"/>
      <c r="K3" s="122"/>
      <c r="L3" s="122"/>
      <c r="M3" s="87"/>
    </row>
    <row r="4" spans="1:15" ht="19.5" customHeight="1" x14ac:dyDescent="0.15">
      <c r="B4" s="92"/>
      <c r="C4" s="101" t="s">
        <v>1</v>
      </c>
      <c r="D4" s="102"/>
      <c r="E4" s="102"/>
      <c r="F4" s="102"/>
      <c r="G4" s="102"/>
      <c r="H4" s="102"/>
      <c r="I4" s="102"/>
      <c r="J4" s="102"/>
      <c r="K4" s="102"/>
      <c r="L4" s="103" t="s">
        <v>441</v>
      </c>
      <c r="M4" s="87"/>
      <c r="O4" s="58" t="s">
        <v>448</v>
      </c>
    </row>
    <row r="5" spans="1:15" ht="24.75" customHeight="1" x14ac:dyDescent="0.15">
      <c r="B5" s="92"/>
      <c r="C5" s="90" t="s">
        <v>458</v>
      </c>
      <c r="D5" s="131" t="s">
        <v>29</v>
      </c>
      <c r="E5" s="127"/>
      <c r="F5" s="127"/>
      <c r="G5" s="127"/>
      <c r="H5" s="127"/>
      <c r="I5" s="127"/>
      <c r="J5" s="127"/>
      <c r="K5" s="89"/>
      <c r="L5" s="120"/>
      <c r="M5" s="87"/>
      <c r="O5" s="55" t="b">
        <f>IF(L5="非常によく当てはまる",3,IF(L5="やや当てはまる",2,IF(L5="あまり当てはまらない",1,IF(L5="全く当てはまらない",0))))</f>
        <v>0</v>
      </c>
    </row>
    <row r="6" spans="1:15" ht="24.75" customHeight="1" x14ac:dyDescent="0.15">
      <c r="B6" s="92"/>
      <c r="C6" s="91" t="s">
        <v>462</v>
      </c>
      <c r="D6" s="130" t="s">
        <v>30</v>
      </c>
      <c r="E6" s="125"/>
      <c r="F6" s="125"/>
      <c r="G6" s="125"/>
      <c r="H6" s="125"/>
      <c r="I6" s="125"/>
      <c r="J6" s="125"/>
      <c r="K6" s="88"/>
      <c r="L6" s="120"/>
      <c r="M6" s="87"/>
      <c r="O6" s="55" t="b">
        <f t="shared" ref="O6:O59" si="0">IF(L6="非常によく当てはまる",3,IF(L6="やや当てはまる",2,IF(L6="あまり当てはまらない",1,IF(L6="全く当てはまらない",0))))</f>
        <v>0</v>
      </c>
    </row>
    <row r="7" spans="1:15" ht="24.75" customHeight="1" x14ac:dyDescent="0.15">
      <c r="B7" s="92"/>
      <c r="C7" s="90" t="s">
        <v>463</v>
      </c>
      <c r="D7" s="131" t="s">
        <v>31</v>
      </c>
      <c r="E7" s="127"/>
      <c r="F7" s="127"/>
      <c r="G7" s="127"/>
      <c r="H7" s="127"/>
      <c r="I7" s="127"/>
      <c r="J7" s="127"/>
      <c r="K7" s="89"/>
      <c r="L7" s="120"/>
      <c r="M7" s="87"/>
      <c r="O7" s="55" t="b">
        <f t="shared" si="0"/>
        <v>0</v>
      </c>
    </row>
    <row r="8" spans="1:15" ht="24.75" customHeight="1" x14ac:dyDescent="0.15">
      <c r="B8" s="92"/>
      <c r="C8" s="91" t="s">
        <v>464</v>
      </c>
      <c r="D8" s="130" t="s">
        <v>32</v>
      </c>
      <c r="E8" s="125"/>
      <c r="F8" s="125"/>
      <c r="G8" s="125"/>
      <c r="H8" s="125"/>
      <c r="I8" s="125"/>
      <c r="J8" s="125"/>
      <c r="K8" s="88"/>
      <c r="L8" s="120"/>
      <c r="M8" s="87"/>
      <c r="O8" s="55" t="b">
        <f t="shared" si="0"/>
        <v>0</v>
      </c>
    </row>
    <row r="9" spans="1:15" ht="24.75" customHeight="1" x14ac:dyDescent="0.15">
      <c r="B9" s="92"/>
      <c r="C9" s="90" t="s">
        <v>465</v>
      </c>
      <c r="D9" s="131" t="s">
        <v>33</v>
      </c>
      <c r="E9" s="127"/>
      <c r="F9" s="127"/>
      <c r="G9" s="127"/>
      <c r="H9" s="127"/>
      <c r="I9" s="127"/>
      <c r="J9" s="127"/>
      <c r="K9" s="89"/>
      <c r="L9" s="120"/>
      <c r="M9" s="87"/>
      <c r="O9" s="55" t="b">
        <f t="shared" si="0"/>
        <v>0</v>
      </c>
    </row>
    <row r="10" spans="1:15" ht="24.75" customHeight="1" x14ac:dyDescent="0.15">
      <c r="B10" s="92"/>
      <c r="C10" s="91" t="s">
        <v>466</v>
      </c>
      <c r="D10" s="130" t="s">
        <v>34</v>
      </c>
      <c r="E10" s="125"/>
      <c r="F10" s="125"/>
      <c r="G10" s="125"/>
      <c r="H10" s="125"/>
      <c r="I10" s="125"/>
      <c r="J10" s="125"/>
      <c r="K10" s="88"/>
      <c r="L10" s="120"/>
      <c r="M10" s="87"/>
      <c r="O10" s="55" t="b">
        <f t="shared" si="0"/>
        <v>0</v>
      </c>
    </row>
    <row r="11" spans="1:15" ht="24.75" customHeight="1" x14ac:dyDescent="0.15">
      <c r="B11" s="92"/>
      <c r="C11" s="90" t="s">
        <v>467</v>
      </c>
      <c r="D11" s="131" t="s">
        <v>35</v>
      </c>
      <c r="E11" s="127"/>
      <c r="F11" s="127"/>
      <c r="G11" s="127"/>
      <c r="H11" s="127"/>
      <c r="I11" s="127"/>
      <c r="J11" s="127"/>
      <c r="K11" s="89"/>
      <c r="L11" s="120"/>
      <c r="M11" s="87"/>
      <c r="O11" s="55" t="b">
        <f t="shared" si="0"/>
        <v>0</v>
      </c>
    </row>
    <row r="12" spans="1:15" ht="24.75" customHeight="1" x14ac:dyDescent="0.15">
      <c r="B12" s="92"/>
      <c r="C12" s="91" t="s">
        <v>468</v>
      </c>
      <c r="D12" s="130" t="s">
        <v>36</v>
      </c>
      <c r="E12" s="125"/>
      <c r="F12" s="125"/>
      <c r="G12" s="125"/>
      <c r="H12" s="125"/>
      <c r="I12" s="125"/>
      <c r="J12" s="125"/>
      <c r="K12" s="88"/>
      <c r="L12" s="120"/>
      <c r="M12" s="87"/>
      <c r="O12" s="55" t="b">
        <f t="shared" si="0"/>
        <v>0</v>
      </c>
    </row>
    <row r="13" spans="1:15" ht="24.75" customHeight="1" x14ac:dyDescent="0.15">
      <c r="B13" s="92"/>
      <c r="C13" s="90" t="s">
        <v>469</v>
      </c>
      <c r="D13" s="131" t="s">
        <v>37</v>
      </c>
      <c r="E13" s="127"/>
      <c r="F13" s="127"/>
      <c r="G13" s="127"/>
      <c r="H13" s="127"/>
      <c r="I13" s="127"/>
      <c r="J13" s="127"/>
      <c r="K13" s="89"/>
      <c r="L13" s="120"/>
      <c r="M13" s="87"/>
      <c r="O13" s="55" t="b">
        <f t="shared" si="0"/>
        <v>0</v>
      </c>
    </row>
    <row r="14" spans="1:15" ht="8.25" customHeight="1" x14ac:dyDescent="0.15">
      <c r="B14" s="92"/>
      <c r="C14" s="94"/>
      <c r="D14" s="93"/>
      <c r="E14" s="93"/>
      <c r="F14" s="93"/>
      <c r="G14" s="93"/>
      <c r="H14" s="93"/>
      <c r="I14" s="93"/>
      <c r="J14" s="93"/>
      <c r="K14" s="87"/>
      <c r="L14" s="92"/>
      <c r="M14" s="87"/>
    </row>
    <row r="15" spans="1:15" ht="24.75" customHeight="1" x14ac:dyDescent="0.15">
      <c r="B15" s="92"/>
      <c r="C15" s="90" t="s">
        <v>470</v>
      </c>
      <c r="D15" s="131" t="s">
        <v>48</v>
      </c>
      <c r="E15" s="127"/>
      <c r="F15" s="127"/>
      <c r="G15" s="127"/>
      <c r="H15" s="127"/>
      <c r="I15" s="127"/>
      <c r="J15" s="127"/>
      <c r="K15" s="89"/>
      <c r="L15" s="120"/>
      <c r="M15" s="87"/>
      <c r="O15" s="55" t="b">
        <f>IF(L15="ない",3,IF(L15="めったにない",2,IF(L15="たまにある",1,IF(L15="よくある",0))))</f>
        <v>0</v>
      </c>
    </row>
    <row r="16" spans="1:15" ht="24.75" customHeight="1" x14ac:dyDescent="0.15">
      <c r="B16" s="92"/>
      <c r="C16" s="91" t="s">
        <v>471</v>
      </c>
      <c r="D16" s="130" t="s">
        <v>49</v>
      </c>
      <c r="E16" s="125"/>
      <c r="F16" s="125"/>
      <c r="G16" s="125"/>
      <c r="H16" s="125"/>
      <c r="I16" s="125"/>
      <c r="J16" s="125"/>
      <c r="K16" s="88"/>
      <c r="L16" s="120"/>
      <c r="M16" s="87"/>
      <c r="O16" s="55" t="b">
        <f t="shared" ref="O16:O24" si="1">IF(L16="ない",3,IF(L16="めったにない",2,IF(L16="たまにある",1,IF(L16="よくある",0))))</f>
        <v>0</v>
      </c>
    </row>
    <row r="17" spans="1:15" ht="24.75" customHeight="1" x14ac:dyDescent="0.15">
      <c r="B17" s="92"/>
      <c r="C17" s="90" t="s">
        <v>472</v>
      </c>
      <c r="D17" s="131" t="s">
        <v>50</v>
      </c>
      <c r="E17" s="127"/>
      <c r="F17" s="127"/>
      <c r="G17" s="127"/>
      <c r="H17" s="127"/>
      <c r="I17" s="127"/>
      <c r="J17" s="127"/>
      <c r="K17" s="89"/>
      <c r="L17" s="120"/>
      <c r="M17" s="87"/>
      <c r="O17" s="55" t="b">
        <f t="shared" si="1"/>
        <v>0</v>
      </c>
    </row>
    <row r="18" spans="1:15" ht="24.75" customHeight="1" x14ac:dyDescent="0.15">
      <c r="B18" s="92"/>
      <c r="C18" s="91" t="s">
        <v>473</v>
      </c>
      <c r="D18" s="130" t="s">
        <v>51</v>
      </c>
      <c r="E18" s="125"/>
      <c r="F18" s="125"/>
      <c r="G18" s="125"/>
      <c r="H18" s="125"/>
      <c r="I18" s="125"/>
      <c r="J18" s="125"/>
      <c r="K18" s="88"/>
      <c r="L18" s="120"/>
      <c r="M18" s="87"/>
      <c r="O18" s="55" t="b">
        <f t="shared" si="1"/>
        <v>0</v>
      </c>
    </row>
    <row r="19" spans="1:15" ht="24.75" customHeight="1" x14ac:dyDescent="0.15">
      <c r="B19" s="92"/>
      <c r="C19" s="90" t="s">
        <v>474</v>
      </c>
      <c r="D19" s="131" t="s">
        <v>52</v>
      </c>
      <c r="E19" s="127"/>
      <c r="F19" s="127"/>
      <c r="G19" s="127"/>
      <c r="H19" s="127"/>
      <c r="I19" s="127"/>
      <c r="J19" s="127"/>
      <c r="K19" s="89"/>
      <c r="L19" s="120"/>
      <c r="M19" s="87"/>
      <c r="O19" s="55" t="b">
        <f t="shared" si="1"/>
        <v>0</v>
      </c>
    </row>
    <row r="20" spans="1:15" ht="24.75" customHeight="1" x14ac:dyDescent="0.15">
      <c r="B20" s="92"/>
      <c r="C20" s="91" t="s">
        <v>475</v>
      </c>
      <c r="D20" s="130" t="s">
        <v>53</v>
      </c>
      <c r="E20" s="125"/>
      <c r="F20" s="125"/>
      <c r="G20" s="125"/>
      <c r="H20" s="125"/>
      <c r="I20" s="125"/>
      <c r="J20" s="125"/>
      <c r="K20" s="88"/>
      <c r="L20" s="120"/>
      <c r="M20" s="87"/>
      <c r="O20" s="55" t="b">
        <f t="shared" si="1"/>
        <v>0</v>
      </c>
    </row>
    <row r="21" spans="1:15" ht="24.75" customHeight="1" x14ac:dyDescent="0.15">
      <c r="B21" s="92"/>
      <c r="C21" s="90" t="s">
        <v>476</v>
      </c>
      <c r="D21" s="131" t="s">
        <v>54</v>
      </c>
      <c r="E21" s="127"/>
      <c r="F21" s="127"/>
      <c r="G21" s="127"/>
      <c r="H21" s="127"/>
      <c r="I21" s="127"/>
      <c r="J21" s="127"/>
      <c r="K21" s="89"/>
      <c r="L21" s="120"/>
      <c r="M21" s="87"/>
      <c r="O21" s="55" t="b">
        <f t="shared" si="1"/>
        <v>0</v>
      </c>
    </row>
    <row r="22" spans="1:15" ht="24.75" customHeight="1" x14ac:dyDescent="0.15">
      <c r="B22" s="92"/>
      <c r="C22" s="91" t="s">
        <v>477</v>
      </c>
      <c r="D22" s="130" t="s">
        <v>55</v>
      </c>
      <c r="E22" s="125"/>
      <c r="F22" s="125"/>
      <c r="G22" s="125"/>
      <c r="H22" s="125"/>
      <c r="I22" s="125"/>
      <c r="J22" s="125"/>
      <c r="K22" s="88"/>
      <c r="L22" s="120"/>
      <c r="M22" s="87"/>
      <c r="O22" s="55" t="b">
        <f t="shared" si="1"/>
        <v>0</v>
      </c>
    </row>
    <row r="23" spans="1:15" ht="24.75" customHeight="1" x14ac:dyDescent="0.15">
      <c r="B23" s="92"/>
      <c r="C23" s="90" t="s">
        <v>478</v>
      </c>
      <c r="D23" s="131" t="s">
        <v>56</v>
      </c>
      <c r="E23" s="127"/>
      <c r="F23" s="127"/>
      <c r="G23" s="127"/>
      <c r="H23" s="127"/>
      <c r="I23" s="127"/>
      <c r="J23" s="127"/>
      <c r="K23" s="89"/>
      <c r="L23" s="120"/>
      <c r="M23" s="87"/>
      <c r="O23" s="55" t="b">
        <f t="shared" si="1"/>
        <v>0</v>
      </c>
    </row>
    <row r="24" spans="1:15" ht="24.75" customHeight="1" x14ac:dyDescent="0.15">
      <c r="B24" s="92"/>
      <c r="C24" s="91" t="s">
        <v>479</v>
      </c>
      <c r="D24" s="130" t="s">
        <v>57</v>
      </c>
      <c r="E24" s="125"/>
      <c r="F24" s="125"/>
      <c r="G24" s="125"/>
      <c r="H24" s="125"/>
      <c r="I24" s="125"/>
      <c r="J24" s="125"/>
      <c r="K24" s="88"/>
      <c r="L24" s="120"/>
      <c r="M24" s="87"/>
      <c r="O24" s="55" t="b">
        <f t="shared" si="1"/>
        <v>0</v>
      </c>
    </row>
    <row r="25" spans="1:15" x14ac:dyDescent="0.15">
      <c r="B25" s="92"/>
      <c r="C25" s="87"/>
      <c r="D25" s="87"/>
      <c r="E25" s="87"/>
      <c r="F25" s="87"/>
      <c r="G25" s="87"/>
      <c r="H25" s="87"/>
      <c r="I25" s="87"/>
      <c r="J25" s="87"/>
      <c r="K25" s="87"/>
      <c r="L25" s="92"/>
      <c r="M25" s="87"/>
    </row>
    <row r="26" spans="1:15" ht="54" customHeight="1" x14ac:dyDescent="0.15">
      <c r="A26" s="100"/>
      <c r="B26" s="86" t="s">
        <v>7</v>
      </c>
      <c r="C26" s="121" t="s">
        <v>460</v>
      </c>
      <c r="D26" s="123"/>
      <c r="E26" s="123"/>
      <c r="F26" s="123"/>
      <c r="G26" s="123"/>
      <c r="H26" s="123"/>
      <c r="I26" s="123"/>
      <c r="J26" s="123"/>
      <c r="K26" s="123"/>
      <c r="L26" s="123"/>
      <c r="M26" s="87"/>
    </row>
    <row r="27" spans="1:15" ht="19.5" customHeight="1" x14ac:dyDescent="0.15">
      <c r="B27" s="92"/>
      <c r="C27" s="101" t="s">
        <v>1</v>
      </c>
      <c r="D27" s="102"/>
      <c r="E27" s="102"/>
      <c r="F27" s="102"/>
      <c r="G27" s="102"/>
      <c r="H27" s="102"/>
      <c r="I27" s="102"/>
      <c r="J27" s="102"/>
      <c r="K27" s="102"/>
      <c r="L27" s="103" t="s">
        <v>441</v>
      </c>
      <c r="M27" s="87"/>
    </row>
    <row r="28" spans="1:15" ht="24.75" customHeight="1" x14ac:dyDescent="0.15">
      <c r="B28" s="92"/>
      <c r="C28" s="90" t="s">
        <v>480</v>
      </c>
      <c r="D28" s="126" t="s">
        <v>73</v>
      </c>
      <c r="E28" s="127"/>
      <c r="F28" s="127"/>
      <c r="G28" s="127"/>
      <c r="H28" s="127"/>
      <c r="I28" s="127"/>
      <c r="J28" s="127"/>
      <c r="K28" s="89"/>
      <c r="L28" s="120"/>
      <c r="M28" s="87"/>
      <c r="O28" s="55" t="b">
        <f>IF(L28="非常によく当てはまる",3,IF(L28="やや当てはまる",2,IF(L28="あまり当てはまらない",1,IF(L28="全く当てはまらない",0))))</f>
        <v>0</v>
      </c>
    </row>
    <row r="29" spans="1:15" ht="24.75" customHeight="1" x14ac:dyDescent="0.15">
      <c r="B29" s="92"/>
      <c r="C29" s="91" t="s">
        <v>481</v>
      </c>
      <c r="D29" s="128" t="s">
        <v>74</v>
      </c>
      <c r="E29" s="125"/>
      <c r="F29" s="125"/>
      <c r="G29" s="125"/>
      <c r="H29" s="125"/>
      <c r="I29" s="125"/>
      <c r="J29" s="125"/>
      <c r="K29" s="88"/>
      <c r="L29" s="120"/>
      <c r="M29" s="87"/>
      <c r="O29" s="55" t="b">
        <f t="shared" si="0"/>
        <v>0</v>
      </c>
    </row>
    <row r="30" spans="1:15" ht="24.75" customHeight="1" x14ac:dyDescent="0.15">
      <c r="B30" s="92"/>
      <c r="C30" s="90" t="s">
        <v>482</v>
      </c>
      <c r="D30" s="126" t="s">
        <v>75</v>
      </c>
      <c r="E30" s="127"/>
      <c r="F30" s="127"/>
      <c r="G30" s="127"/>
      <c r="H30" s="127"/>
      <c r="I30" s="127"/>
      <c r="J30" s="127"/>
      <c r="K30" s="89"/>
      <c r="L30" s="120"/>
      <c r="M30" s="87"/>
      <c r="O30" s="55" t="b">
        <f t="shared" si="0"/>
        <v>0</v>
      </c>
    </row>
    <row r="31" spans="1:15" ht="36" customHeight="1" x14ac:dyDescent="0.15">
      <c r="B31" s="92"/>
      <c r="C31" s="91" t="s">
        <v>483</v>
      </c>
      <c r="D31" s="128" t="s">
        <v>76</v>
      </c>
      <c r="E31" s="125"/>
      <c r="F31" s="125"/>
      <c r="G31" s="125"/>
      <c r="H31" s="125"/>
      <c r="I31" s="125"/>
      <c r="J31" s="125"/>
      <c r="K31" s="88"/>
      <c r="L31" s="120"/>
      <c r="M31" s="87"/>
      <c r="O31" s="55" t="b">
        <f t="shared" si="0"/>
        <v>0</v>
      </c>
    </row>
    <row r="32" spans="1:15" ht="24.75" customHeight="1" x14ac:dyDescent="0.15">
      <c r="B32" s="92"/>
      <c r="C32" s="90" t="s">
        <v>484</v>
      </c>
      <c r="D32" s="126" t="s">
        <v>77</v>
      </c>
      <c r="E32" s="127"/>
      <c r="F32" s="127"/>
      <c r="G32" s="127"/>
      <c r="H32" s="127"/>
      <c r="I32" s="127"/>
      <c r="J32" s="127"/>
      <c r="K32" s="89"/>
      <c r="L32" s="120"/>
      <c r="M32" s="87"/>
      <c r="O32" s="55" t="b">
        <f t="shared" si="0"/>
        <v>0</v>
      </c>
    </row>
    <row r="33" spans="2:15" ht="24.75" customHeight="1" x14ac:dyDescent="0.15">
      <c r="B33" s="92"/>
      <c r="C33" s="91" t="s">
        <v>485</v>
      </c>
      <c r="D33" s="128" t="s">
        <v>78</v>
      </c>
      <c r="E33" s="125"/>
      <c r="F33" s="125"/>
      <c r="G33" s="125"/>
      <c r="H33" s="125"/>
      <c r="I33" s="125"/>
      <c r="J33" s="125"/>
      <c r="K33" s="88"/>
      <c r="L33" s="120"/>
      <c r="M33" s="87"/>
      <c r="O33" s="55" t="b">
        <f t="shared" si="0"/>
        <v>0</v>
      </c>
    </row>
    <row r="34" spans="2:15" ht="24.75" customHeight="1" x14ac:dyDescent="0.15">
      <c r="B34" s="92"/>
      <c r="C34" s="90" t="s">
        <v>486</v>
      </c>
      <c r="D34" s="126" t="s">
        <v>79</v>
      </c>
      <c r="E34" s="127"/>
      <c r="F34" s="127"/>
      <c r="G34" s="127"/>
      <c r="H34" s="127"/>
      <c r="I34" s="127"/>
      <c r="J34" s="127"/>
      <c r="K34" s="89"/>
      <c r="L34" s="120"/>
      <c r="M34" s="87"/>
      <c r="O34" s="55" t="b">
        <f t="shared" si="0"/>
        <v>0</v>
      </c>
    </row>
    <row r="35" spans="2:15" ht="24.75" customHeight="1" x14ac:dyDescent="0.15">
      <c r="B35" s="92"/>
      <c r="C35" s="91" t="s">
        <v>487</v>
      </c>
      <c r="D35" s="128" t="s">
        <v>80</v>
      </c>
      <c r="E35" s="125"/>
      <c r="F35" s="125"/>
      <c r="G35" s="125"/>
      <c r="H35" s="125"/>
      <c r="I35" s="125"/>
      <c r="J35" s="125"/>
      <c r="K35" s="88"/>
      <c r="L35" s="120"/>
      <c r="M35" s="87"/>
      <c r="O35" s="55" t="b">
        <f t="shared" si="0"/>
        <v>0</v>
      </c>
    </row>
    <row r="36" spans="2:15" ht="24.75" customHeight="1" x14ac:dyDescent="0.15">
      <c r="B36" s="92"/>
      <c r="C36" s="90" t="s">
        <v>488</v>
      </c>
      <c r="D36" s="126" t="s">
        <v>81</v>
      </c>
      <c r="E36" s="127"/>
      <c r="F36" s="127"/>
      <c r="G36" s="127"/>
      <c r="H36" s="127"/>
      <c r="I36" s="127"/>
      <c r="J36" s="127"/>
      <c r="K36" s="89"/>
      <c r="L36" s="120"/>
      <c r="M36" s="87"/>
      <c r="O36" s="55" t="b">
        <f t="shared" si="0"/>
        <v>0</v>
      </c>
    </row>
    <row r="37" spans="2:15" ht="24.75" customHeight="1" x14ac:dyDescent="0.15">
      <c r="B37" s="92"/>
      <c r="C37" s="91" t="s">
        <v>489</v>
      </c>
      <c r="D37" s="128" t="s">
        <v>82</v>
      </c>
      <c r="E37" s="125"/>
      <c r="F37" s="125"/>
      <c r="G37" s="125"/>
      <c r="H37" s="125"/>
      <c r="I37" s="125"/>
      <c r="J37" s="125"/>
      <c r="K37" s="88"/>
      <c r="L37" s="120"/>
      <c r="M37" s="87"/>
      <c r="O37" s="55" t="b">
        <f t="shared" si="0"/>
        <v>0</v>
      </c>
    </row>
    <row r="38" spans="2:15" ht="24.75" customHeight="1" x14ac:dyDescent="0.15">
      <c r="B38" s="92"/>
      <c r="C38" s="90" t="s">
        <v>490</v>
      </c>
      <c r="D38" s="126" t="s">
        <v>83</v>
      </c>
      <c r="E38" s="127"/>
      <c r="F38" s="127"/>
      <c r="G38" s="127"/>
      <c r="H38" s="127"/>
      <c r="I38" s="127"/>
      <c r="J38" s="127"/>
      <c r="K38" s="89"/>
      <c r="L38" s="120"/>
      <c r="M38" s="87"/>
      <c r="O38" s="55" t="b">
        <f t="shared" si="0"/>
        <v>0</v>
      </c>
    </row>
    <row r="39" spans="2:15" ht="24.75" customHeight="1" x14ac:dyDescent="0.15">
      <c r="B39" s="92"/>
      <c r="C39" s="91" t="s">
        <v>491</v>
      </c>
      <c r="D39" s="128" t="s">
        <v>84</v>
      </c>
      <c r="E39" s="125"/>
      <c r="F39" s="125"/>
      <c r="G39" s="125"/>
      <c r="H39" s="125"/>
      <c r="I39" s="125"/>
      <c r="J39" s="125"/>
      <c r="K39" s="88"/>
      <c r="L39" s="120"/>
      <c r="M39" s="87"/>
      <c r="O39" s="55" t="b">
        <f t="shared" si="0"/>
        <v>0</v>
      </c>
    </row>
    <row r="40" spans="2:15" ht="24.75" customHeight="1" x14ac:dyDescent="0.15">
      <c r="B40" s="92"/>
      <c r="C40" s="90" t="s">
        <v>492</v>
      </c>
      <c r="D40" s="126" t="s">
        <v>85</v>
      </c>
      <c r="E40" s="127"/>
      <c r="F40" s="127"/>
      <c r="G40" s="127"/>
      <c r="H40" s="127"/>
      <c r="I40" s="127"/>
      <c r="J40" s="127"/>
      <c r="K40" s="89"/>
      <c r="L40" s="120"/>
      <c r="M40" s="87"/>
      <c r="O40" s="55" t="b">
        <f t="shared" si="0"/>
        <v>0</v>
      </c>
    </row>
    <row r="41" spans="2:15" ht="8.25" customHeight="1" x14ac:dyDescent="0.15">
      <c r="B41" s="92"/>
      <c r="C41" s="94"/>
      <c r="D41" s="93"/>
      <c r="E41" s="93"/>
      <c r="F41" s="93"/>
      <c r="G41" s="93"/>
      <c r="H41" s="93"/>
      <c r="I41" s="93"/>
      <c r="J41" s="93"/>
      <c r="K41" s="87"/>
      <c r="L41" s="92"/>
      <c r="M41" s="87"/>
    </row>
    <row r="42" spans="2:15" ht="24.75" customHeight="1" x14ac:dyDescent="0.15">
      <c r="B42" s="92"/>
      <c r="C42" s="90" t="s">
        <v>493</v>
      </c>
      <c r="D42" s="126" t="s">
        <v>92</v>
      </c>
      <c r="E42" s="127"/>
      <c r="F42" s="127"/>
      <c r="G42" s="127"/>
      <c r="H42" s="127"/>
      <c r="I42" s="127"/>
      <c r="J42" s="127"/>
      <c r="K42" s="89"/>
      <c r="L42" s="120"/>
      <c r="M42" s="87"/>
      <c r="O42" s="55" t="b">
        <f>IF(L42="ない",3,IF(L42="めったにない",2,IF(L42="たまにある",1,IF(L42="よくある",0))))</f>
        <v>0</v>
      </c>
    </row>
    <row r="43" spans="2:15" ht="24.75" customHeight="1" x14ac:dyDescent="0.15">
      <c r="B43" s="92"/>
      <c r="C43" s="91" t="s">
        <v>494</v>
      </c>
      <c r="D43" s="128" t="s">
        <v>93</v>
      </c>
      <c r="E43" s="125"/>
      <c r="F43" s="125"/>
      <c r="G43" s="125"/>
      <c r="H43" s="125"/>
      <c r="I43" s="125"/>
      <c r="J43" s="125"/>
      <c r="K43" s="88"/>
      <c r="L43" s="120"/>
      <c r="M43" s="87"/>
      <c r="O43" s="55" t="b">
        <f t="shared" ref="O43:O47" si="2">IF(L43="ない",3,IF(L43="めったにない",2,IF(L43="たまにある",1,IF(L43="よくある",0))))</f>
        <v>0</v>
      </c>
    </row>
    <row r="44" spans="2:15" ht="24.75" customHeight="1" x14ac:dyDescent="0.15">
      <c r="B44" s="92"/>
      <c r="C44" s="90" t="s">
        <v>495</v>
      </c>
      <c r="D44" s="126" t="s">
        <v>94</v>
      </c>
      <c r="E44" s="127"/>
      <c r="F44" s="127"/>
      <c r="G44" s="127"/>
      <c r="H44" s="127"/>
      <c r="I44" s="127"/>
      <c r="J44" s="127"/>
      <c r="K44" s="89"/>
      <c r="L44" s="120"/>
      <c r="M44" s="87"/>
      <c r="O44" s="55" t="b">
        <f t="shared" si="2"/>
        <v>0</v>
      </c>
    </row>
    <row r="45" spans="2:15" ht="24.75" customHeight="1" x14ac:dyDescent="0.15">
      <c r="B45" s="92"/>
      <c r="C45" s="91" t="s">
        <v>496</v>
      </c>
      <c r="D45" s="128" t="s">
        <v>95</v>
      </c>
      <c r="E45" s="125"/>
      <c r="F45" s="125"/>
      <c r="G45" s="125"/>
      <c r="H45" s="125"/>
      <c r="I45" s="125"/>
      <c r="J45" s="125"/>
      <c r="K45" s="88"/>
      <c r="L45" s="120"/>
      <c r="M45" s="87"/>
      <c r="O45" s="55" t="b">
        <f t="shared" si="2"/>
        <v>0</v>
      </c>
    </row>
    <row r="46" spans="2:15" ht="24.75" customHeight="1" x14ac:dyDescent="0.15">
      <c r="B46" s="92"/>
      <c r="C46" s="90" t="s">
        <v>497</v>
      </c>
      <c r="D46" s="126" t="s">
        <v>514</v>
      </c>
      <c r="E46" s="127"/>
      <c r="F46" s="127"/>
      <c r="G46" s="127"/>
      <c r="H46" s="127"/>
      <c r="I46" s="127"/>
      <c r="J46" s="127"/>
      <c r="K46" s="89"/>
      <c r="L46" s="120"/>
      <c r="M46" s="87"/>
      <c r="O46" s="55" t="b">
        <f t="shared" si="2"/>
        <v>0</v>
      </c>
    </row>
    <row r="47" spans="2:15" ht="24.75" customHeight="1" x14ac:dyDescent="0.15">
      <c r="B47" s="92"/>
      <c r="C47" s="91" t="s">
        <v>498</v>
      </c>
      <c r="D47" s="128" t="s">
        <v>97</v>
      </c>
      <c r="E47" s="125"/>
      <c r="F47" s="125"/>
      <c r="G47" s="125"/>
      <c r="H47" s="125"/>
      <c r="I47" s="125"/>
      <c r="J47" s="125"/>
      <c r="K47" s="88"/>
      <c r="L47" s="120"/>
      <c r="M47" s="87"/>
      <c r="O47" s="55" t="b">
        <f t="shared" si="2"/>
        <v>0</v>
      </c>
    </row>
    <row r="48" spans="2:15" x14ac:dyDescent="0.15">
      <c r="B48" s="92"/>
      <c r="C48" s="87"/>
      <c r="D48" s="98"/>
      <c r="E48" s="96"/>
      <c r="F48" s="96"/>
      <c r="G48" s="96"/>
      <c r="H48" s="96"/>
      <c r="I48" s="96"/>
      <c r="J48" s="96"/>
      <c r="K48" s="96"/>
      <c r="L48" s="87"/>
      <c r="M48" s="87"/>
    </row>
    <row r="49" spans="1:15" ht="54" customHeight="1" x14ac:dyDescent="0.15">
      <c r="A49" s="100"/>
      <c r="B49" s="86" t="s">
        <v>8</v>
      </c>
      <c r="C49" s="121" t="s">
        <v>461</v>
      </c>
      <c r="D49" s="123"/>
      <c r="E49" s="123"/>
      <c r="F49" s="123"/>
      <c r="G49" s="123"/>
      <c r="H49" s="123"/>
      <c r="I49" s="123"/>
      <c r="J49" s="123"/>
      <c r="K49" s="123"/>
      <c r="L49" s="123"/>
      <c r="M49" s="87"/>
    </row>
    <row r="50" spans="1:15" ht="19.5" customHeight="1" x14ac:dyDescent="0.15">
      <c r="B50" s="92"/>
      <c r="C50" s="101" t="s">
        <v>1</v>
      </c>
      <c r="D50" s="102"/>
      <c r="E50" s="102"/>
      <c r="F50" s="102"/>
      <c r="G50" s="102"/>
      <c r="H50" s="102"/>
      <c r="I50" s="102"/>
      <c r="J50" s="102"/>
      <c r="K50" s="102"/>
      <c r="L50" s="103" t="s">
        <v>441</v>
      </c>
      <c r="M50" s="87"/>
    </row>
    <row r="51" spans="1:15" ht="24.75" customHeight="1" x14ac:dyDescent="0.15">
      <c r="B51" s="92"/>
      <c r="C51" s="90" t="s">
        <v>499</v>
      </c>
      <c r="D51" s="126" t="s">
        <v>109</v>
      </c>
      <c r="E51" s="127"/>
      <c r="F51" s="127"/>
      <c r="G51" s="127"/>
      <c r="H51" s="127"/>
      <c r="I51" s="127"/>
      <c r="J51" s="127"/>
      <c r="K51" s="89"/>
      <c r="L51" s="120"/>
      <c r="M51" s="87"/>
      <c r="O51" s="55" t="b">
        <f t="shared" si="0"/>
        <v>0</v>
      </c>
    </row>
    <row r="52" spans="1:15" ht="36" customHeight="1" x14ac:dyDescent="0.15">
      <c r="B52" s="92"/>
      <c r="C52" s="91" t="s">
        <v>500</v>
      </c>
      <c r="D52" s="128" t="s">
        <v>110</v>
      </c>
      <c r="E52" s="125"/>
      <c r="F52" s="125"/>
      <c r="G52" s="125"/>
      <c r="H52" s="125"/>
      <c r="I52" s="125"/>
      <c r="J52" s="125"/>
      <c r="K52" s="88"/>
      <c r="L52" s="120"/>
      <c r="M52" s="87"/>
      <c r="O52" s="55" t="b">
        <f t="shared" si="0"/>
        <v>0</v>
      </c>
    </row>
    <row r="53" spans="1:15" ht="24.75" customHeight="1" x14ac:dyDescent="0.15">
      <c r="B53" s="92"/>
      <c r="C53" s="90" t="s">
        <v>501</v>
      </c>
      <c r="D53" s="126" t="s">
        <v>111</v>
      </c>
      <c r="E53" s="127"/>
      <c r="F53" s="127"/>
      <c r="G53" s="127"/>
      <c r="H53" s="127"/>
      <c r="I53" s="127"/>
      <c r="J53" s="127"/>
      <c r="K53" s="89"/>
      <c r="L53" s="120"/>
      <c r="M53" s="87"/>
      <c r="O53" s="55" t="b">
        <f t="shared" si="0"/>
        <v>0</v>
      </c>
    </row>
    <row r="54" spans="1:15" ht="36" customHeight="1" x14ac:dyDescent="0.15">
      <c r="B54" s="92"/>
      <c r="C54" s="91" t="s">
        <v>502</v>
      </c>
      <c r="D54" s="128" t="s">
        <v>112</v>
      </c>
      <c r="E54" s="125"/>
      <c r="F54" s="125"/>
      <c r="G54" s="125"/>
      <c r="H54" s="125"/>
      <c r="I54" s="125"/>
      <c r="J54" s="125"/>
      <c r="K54" s="88"/>
      <c r="L54" s="120"/>
      <c r="M54" s="87"/>
      <c r="O54" s="55" t="b">
        <f t="shared" si="0"/>
        <v>0</v>
      </c>
    </row>
    <row r="55" spans="1:15" ht="24.75" customHeight="1" x14ac:dyDescent="0.15">
      <c r="B55" s="92"/>
      <c r="C55" s="90" t="s">
        <v>503</v>
      </c>
      <c r="D55" s="126" t="s">
        <v>113</v>
      </c>
      <c r="E55" s="127"/>
      <c r="F55" s="127"/>
      <c r="G55" s="127"/>
      <c r="H55" s="127"/>
      <c r="I55" s="127"/>
      <c r="J55" s="127"/>
      <c r="K55" s="89"/>
      <c r="L55" s="120"/>
      <c r="M55" s="87"/>
      <c r="O55" s="55" t="b">
        <f t="shared" si="0"/>
        <v>0</v>
      </c>
    </row>
    <row r="56" spans="1:15" ht="24.75" customHeight="1" x14ac:dyDescent="0.15">
      <c r="B56" s="92"/>
      <c r="C56" s="91" t="s">
        <v>504</v>
      </c>
      <c r="D56" s="128" t="s">
        <v>114</v>
      </c>
      <c r="E56" s="125"/>
      <c r="F56" s="125"/>
      <c r="G56" s="125"/>
      <c r="H56" s="125"/>
      <c r="I56" s="125"/>
      <c r="J56" s="125"/>
      <c r="K56" s="88"/>
      <c r="L56" s="120"/>
      <c r="M56" s="87"/>
      <c r="O56" s="55" t="b">
        <f t="shared" si="0"/>
        <v>0</v>
      </c>
    </row>
    <row r="57" spans="1:15" ht="24.75" customHeight="1" x14ac:dyDescent="0.15">
      <c r="B57" s="92"/>
      <c r="C57" s="90" t="s">
        <v>505</v>
      </c>
      <c r="D57" s="126" t="s">
        <v>115</v>
      </c>
      <c r="E57" s="127"/>
      <c r="F57" s="127"/>
      <c r="G57" s="127"/>
      <c r="H57" s="127"/>
      <c r="I57" s="127"/>
      <c r="J57" s="127"/>
      <c r="K57" s="89"/>
      <c r="L57" s="120"/>
      <c r="M57" s="87"/>
      <c r="O57" s="55" t="b">
        <f t="shared" si="0"/>
        <v>0</v>
      </c>
    </row>
    <row r="58" spans="1:15" ht="24.75" customHeight="1" x14ac:dyDescent="0.15">
      <c r="B58" s="92"/>
      <c r="C58" s="91" t="s">
        <v>506</v>
      </c>
      <c r="D58" s="128" t="s">
        <v>116</v>
      </c>
      <c r="E58" s="125"/>
      <c r="F58" s="125"/>
      <c r="G58" s="125"/>
      <c r="H58" s="125"/>
      <c r="I58" s="125"/>
      <c r="J58" s="125"/>
      <c r="K58" s="88"/>
      <c r="L58" s="120"/>
      <c r="M58" s="87"/>
      <c r="O58" s="55" t="b">
        <f t="shared" si="0"/>
        <v>0</v>
      </c>
    </row>
    <row r="59" spans="1:15" ht="24.75" customHeight="1" x14ac:dyDescent="0.15">
      <c r="B59" s="92"/>
      <c r="C59" s="90" t="s">
        <v>507</v>
      </c>
      <c r="D59" s="126" t="s">
        <v>117</v>
      </c>
      <c r="E59" s="127"/>
      <c r="F59" s="127"/>
      <c r="G59" s="127"/>
      <c r="H59" s="127"/>
      <c r="I59" s="127"/>
      <c r="J59" s="127"/>
      <c r="K59" s="89"/>
      <c r="L59" s="120"/>
      <c r="M59" s="87"/>
      <c r="O59" s="55" t="b">
        <f t="shared" si="0"/>
        <v>0</v>
      </c>
    </row>
    <row r="60" spans="1:15" ht="8.25" customHeight="1" x14ac:dyDescent="0.15">
      <c r="B60" s="92"/>
      <c r="C60" s="94"/>
      <c r="D60" s="93"/>
      <c r="E60" s="93"/>
      <c r="F60" s="93"/>
      <c r="G60" s="93"/>
      <c r="H60" s="93"/>
      <c r="I60" s="93"/>
      <c r="J60" s="93"/>
      <c r="K60" s="87"/>
      <c r="L60" s="92"/>
      <c r="M60" s="87"/>
    </row>
    <row r="61" spans="1:15" ht="24.75" customHeight="1" x14ac:dyDescent="0.15">
      <c r="B61" s="92"/>
      <c r="C61" s="90" t="s">
        <v>508</v>
      </c>
      <c r="D61" s="129" t="s">
        <v>122</v>
      </c>
      <c r="E61" s="127"/>
      <c r="F61" s="127"/>
      <c r="G61" s="127"/>
      <c r="H61" s="127"/>
      <c r="I61" s="127"/>
      <c r="J61" s="127"/>
      <c r="K61" s="89"/>
      <c r="L61" s="120"/>
      <c r="M61" s="87"/>
      <c r="O61" s="55" t="b">
        <f>IF(L61="ない",3,IF(L61="めったにない",2,IF(L61="たまにある",1,IF(L61="よくある",0))))</f>
        <v>0</v>
      </c>
    </row>
    <row r="62" spans="1:15" ht="24.75" customHeight="1" x14ac:dyDescent="0.15">
      <c r="B62" s="92"/>
      <c r="C62" s="91" t="s">
        <v>509</v>
      </c>
      <c r="D62" s="124" t="s">
        <v>123</v>
      </c>
      <c r="E62" s="125"/>
      <c r="F62" s="125"/>
      <c r="G62" s="125"/>
      <c r="H62" s="125"/>
      <c r="I62" s="125"/>
      <c r="J62" s="125"/>
      <c r="K62" s="88"/>
      <c r="L62" s="120"/>
      <c r="M62" s="87"/>
      <c r="O62" s="55" t="b">
        <f t="shared" ref="O62:O64" si="3">IF(L62="ない",3,IF(L62="めったにない",2,IF(L62="たまにある",1,IF(L62="よくある",0))))</f>
        <v>0</v>
      </c>
    </row>
    <row r="63" spans="1:15" ht="24.75" customHeight="1" x14ac:dyDescent="0.15">
      <c r="B63" s="92"/>
      <c r="C63" s="90" t="s">
        <v>510</v>
      </c>
      <c r="D63" s="129" t="s">
        <v>124</v>
      </c>
      <c r="E63" s="127"/>
      <c r="F63" s="127"/>
      <c r="G63" s="127"/>
      <c r="H63" s="127"/>
      <c r="I63" s="127"/>
      <c r="J63" s="127"/>
      <c r="K63" s="89"/>
      <c r="L63" s="120"/>
      <c r="M63" s="87"/>
      <c r="O63" s="55" t="b">
        <f t="shared" si="3"/>
        <v>0</v>
      </c>
    </row>
    <row r="64" spans="1:15" ht="24.75" customHeight="1" x14ac:dyDescent="0.15">
      <c r="B64" s="92"/>
      <c r="C64" s="91" t="s">
        <v>511</v>
      </c>
      <c r="D64" s="124" t="s">
        <v>125</v>
      </c>
      <c r="E64" s="125"/>
      <c r="F64" s="125"/>
      <c r="G64" s="125"/>
      <c r="H64" s="125"/>
      <c r="I64" s="125"/>
      <c r="J64" s="125"/>
      <c r="K64" s="88"/>
      <c r="L64" s="120"/>
      <c r="M64" s="87"/>
      <c r="O64" s="55" t="b">
        <f t="shared" si="3"/>
        <v>0</v>
      </c>
    </row>
    <row r="65" spans="2:32" ht="30" customHeight="1" x14ac:dyDescent="0.15">
      <c r="B65" s="92"/>
      <c r="C65" s="94"/>
      <c r="D65" s="95"/>
      <c r="E65" s="96"/>
      <c r="F65" s="96"/>
      <c r="G65" s="96"/>
      <c r="H65" s="96"/>
      <c r="I65" s="96"/>
      <c r="J65" s="96"/>
      <c r="K65" s="96"/>
      <c r="L65" s="97"/>
      <c r="M65" s="87"/>
    </row>
    <row r="66" spans="2:32" ht="18.75" customHeight="1" x14ac:dyDescent="0.15">
      <c r="C66" s="81"/>
      <c r="D66" s="82"/>
      <c r="E66" s="59"/>
      <c r="F66" s="59"/>
      <c r="G66" s="59"/>
      <c r="H66" s="59"/>
      <c r="I66" s="59"/>
      <c r="J66" s="59"/>
      <c r="K66" s="59"/>
      <c r="L66" s="83"/>
    </row>
    <row r="67" spans="2:32" ht="14.25" thickBot="1" x14ac:dyDescent="0.2"/>
    <row r="68" spans="2:32" ht="14.25" thickBot="1" x14ac:dyDescent="0.2">
      <c r="P68" s="60" t="s">
        <v>446</v>
      </c>
      <c r="Q68" s="61">
        <f>SUM(O5:O24,O28:O47,O51:O64)</f>
        <v>0</v>
      </c>
      <c r="R68" s="62" t="s">
        <v>447</v>
      </c>
      <c r="Y68" s="55"/>
      <c r="AA68" s="56"/>
    </row>
    <row r="69" spans="2:32" ht="14.25" thickBot="1" x14ac:dyDescent="0.2">
      <c r="Y69" s="55"/>
      <c r="AA69" s="56"/>
    </row>
    <row r="70" spans="2:32" ht="14.25" thickBot="1" x14ac:dyDescent="0.2">
      <c r="P70" s="63" t="s">
        <v>449</v>
      </c>
      <c r="Q70" s="64">
        <f>SUM(O5:O24,O28:O30,O31:O33,O35:O37,O39:O40,O42:O47,O53,O55,O56:O57,O61)</f>
        <v>0</v>
      </c>
      <c r="R70" s="65" t="s">
        <v>447</v>
      </c>
      <c r="T70" s="66" t="s">
        <v>452</v>
      </c>
      <c r="U70" s="61">
        <f>SUM(O5:O24,O28:O30,O39,O43,O53,O56:O57)</f>
        <v>0</v>
      </c>
      <c r="V70" s="67" t="s">
        <v>447</v>
      </c>
      <c r="W70" s="68"/>
      <c r="X70" s="66" t="s">
        <v>453</v>
      </c>
      <c r="Y70" s="61">
        <f>SUM(O31:O33,O35:O37,O40,O44:O47,O55)</f>
        <v>0</v>
      </c>
      <c r="Z70" s="67" t="s">
        <v>447</v>
      </c>
      <c r="AA70" s="68"/>
      <c r="AB70" s="66" t="s">
        <v>454</v>
      </c>
      <c r="AC70" s="61">
        <f>O42+O61</f>
        <v>0</v>
      </c>
      <c r="AD70" s="67" t="s">
        <v>447</v>
      </c>
      <c r="AE70" s="81" t="s">
        <v>512</v>
      </c>
      <c r="AF70" s="55">
        <f>SUM(U70,Y70,AC70)</f>
        <v>0</v>
      </c>
    </row>
    <row r="71" spans="2:32" x14ac:dyDescent="0.15">
      <c r="P71" s="69" t="s">
        <v>450</v>
      </c>
      <c r="Q71" s="70">
        <f>SUM(O51,O58:O59,O62:O64)</f>
        <v>0</v>
      </c>
      <c r="R71" s="71" t="s">
        <v>447</v>
      </c>
      <c r="Y71" s="55"/>
      <c r="AA71" s="56"/>
    </row>
    <row r="72" spans="2:32" ht="14.25" thickBot="1" x14ac:dyDescent="0.2">
      <c r="P72" s="72" t="s">
        <v>451</v>
      </c>
      <c r="Q72" s="73">
        <f>SUM(O34,O38,O52,O54)</f>
        <v>0</v>
      </c>
      <c r="R72" s="74" t="s">
        <v>447</v>
      </c>
      <c r="Y72" s="55"/>
      <c r="AA72" s="56"/>
    </row>
    <row r="73" spans="2:32" x14ac:dyDescent="0.15">
      <c r="Y73" s="55"/>
      <c r="AB73" s="56"/>
    </row>
    <row r="74" spans="2:32" hidden="1" x14ac:dyDescent="0.15"/>
    <row r="75" spans="2:32" hidden="1" x14ac:dyDescent="0.15"/>
    <row r="76" spans="2:32" hidden="1" x14ac:dyDescent="0.15"/>
    <row r="77" spans="2:32" hidden="1" x14ac:dyDescent="0.15"/>
    <row r="78" spans="2:32" ht="14.25" hidden="1" thickBot="1" x14ac:dyDescent="0.2"/>
    <row r="79" spans="2:32" hidden="1" x14ac:dyDescent="0.15">
      <c r="L79" s="75" t="s">
        <v>10</v>
      </c>
      <c r="M79" s="76" t="s">
        <v>15</v>
      </c>
      <c r="N79" s="84"/>
    </row>
    <row r="80" spans="2:32" hidden="1" x14ac:dyDescent="0.15">
      <c r="L80" s="77" t="s">
        <v>11</v>
      </c>
      <c r="M80" s="78" t="s">
        <v>16</v>
      </c>
      <c r="N80" s="85"/>
    </row>
    <row r="81" spans="12:14" hidden="1" x14ac:dyDescent="0.15">
      <c r="L81" s="77" t="s">
        <v>12</v>
      </c>
      <c r="M81" s="78" t="s">
        <v>17</v>
      </c>
      <c r="N81" s="85"/>
    </row>
    <row r="82" spans="12:14" hidden="1" x14ac:dyDescent="0.15">
      <c r="L82" s="77" t="s">
        <v>13</v>
      </c>
      <c r="M82" s="78" t="s">
        <v>18</v>
      </c>
      <c r="N82" s="85"/>
    </row>
    <row r="83" spans="12:14" ht="14.25" hidden="1" thickBot="1" x14ac:dyDescent="0.2">
      <c r="L83" s="79" t="s">
        <v>14</v>
      </c>
      <c r="M83" s="80" t="s">
        <v>19</v>
      </c>
      <c r="N83" s="85"/>
    </row>
  </sheetData>
  <sheetProtection algorithmName="SHA-512" hashValue="Xoic3MhyKUPXwmL/Qjubd9Npo59vSsic+5mwbo32AED9um0Dj2i1RdpEVrfwzAgRE1+qMB8+ZgO9F0QEoPCaQQ==" saltValue="WsVWjaEsZcjEab+uSUpZPA==" spinCount="100000" sheet="1" objects="1" scenarios="1"/>
  <mergeCells count="54">
    <mergeCell ref="D10:J10"/>
    <mergeCell ref="D5:J5"/>
    <mergeCell ref="D6:J6"/>
    <mergeCell ref="D7:J7"/>
    <mergeCell ref="D8:J8"/>
    <mergeCell ref="D9:J9"/>
    <mergeCell ref="D23:J23"/>
    <mergeCell ref="D11:J11"/>
    <mergeCell ref="D12:J12"/>
    <mergeCell ref="D13:J13"/>
    <mergeCell ref="D15:J15"/>
    <mergeCell ref="D16:J16"/>
    <mergeCell ref="D17:J17"/>
    <mergeCell ref="D18:J18"/>
    <mergeCell ref="D19:J19"/>
    <mergeCell ref="D20:J20"/>
    <mergeCell ref="D21:J21"/>
    <mergeCell ref="D22:J22"/>
    <mergeCell ref="D36:J36"/>
    <mergeCell ref="D24:J24"/>
    <mergeCell ref="D28:J28"/>
    <mergeCell ref="D29:J29"/>
    <mergeCell ref="D30:J30"/>
    <mergeCell ref="D31:J31"/>
    <mergeCell ref="D32:J32"/>
    <mergeCell ref="D33:J33"/>
    <mergeCell ref="D34:J34"/>
    <mergeCell ref="D35:J35"/>
    <mergeCell ref="D44:J44"/>
    <mergeCell ref="D45:J45"/>
    <mergeCell ref="D46:J46"/>
    <mergeCell ref="D47:J47"/>
    <mergeCell ref="D37:J37"/>
    <mergeCell ref="D38:J38"/>
    <mergeCell ref="D39:J39"/>
    <mergeCell ref="D40:J40"/>
    <mergeCell ref="D42:J42"/>
    <mergeCell ref="D43:J43"/>
    <mergeCell ref="C3:L3"/>
    <mergeCell ref="C26:L26"/>
    <mergeCell ref="C49:L49"/>
    <mergeCell ref="D64:J64"/>
    <mergeCell ref="D57:J57"/>
    <mergeCell ref="D58:J58"/>
    <mergeCell ref="D59:J59"/>
    <mergeCell ref="D61:J61"/>
    <mergeCell ref="D62:J62"/>
    <mergeCell ref="D63:J63"/>
    <mergeCell ref="D51:J51"/>
    <mergeCell ref="D52:J52"/>
    <mergeCell ref="D53:J53"/>
    <mergeCell ref="D54:J54"/>
    <mergeCell ref="D55:J55"/>
    <mergeCell ref="D56:J56"/>
  </mergeCells>
  <phoneticPr fontId="1"/>
  <dataValidations count="2">
    <dataValidation type="list" allowBlank="1" showInputMessage="1" showErrorMessage="1" sqref="L42:L47 L61:L66 L15:L24">
      <formula1>オフィス_N</formula1>
    </dataValidation>
    <dataValidation type="list" allowBlank="1" showInputMessage="1" showErrorMessage="1" sqref="L28:L40 L51:L59 L5:L13">
      <formula1>オフィス_P</formula1>
    </dataValidation>
  </dataValidations>
  <pageMargins left="0.55118110236220474" right="0.35433070866141736" top="0.59055118110236227" bottom="0.23" header="0.31496062992125984" footer="0.22"/>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155"/>
  <sheetViews>
    <sheetView showGridLines="0" topLeftCell="I1" zoomScaleNormal="100" zoomScaleSheetLayoutView="100" workbookViewId="0">
      <selection activeCell="N1" sqref="N1"/>
    </sheetView>
  </sheetViews>
  <sheetFormatPr defaultColWidth="0" defaultRowHeight="15.75" zeroHeight="1" x14ac:dyDescent="0.15"/>
  <cols>
    <col min="1" max="2" width="9.125" style="43" hidden="1" customWidth="1"/>
    <col min="3" max="3" width="9.875" style="43" hidden="1" customWidth="1"/>
    <col min="4" max="4" width="9" style="43" hidden="1" customWidth="1"/>
    <col min="5" max="5" width="19.125" style="43" hidden="1" customWidth="1"/>
    <col min="6" max="6" width="9.125" style="43" hidden="1" customWidth="1"/>
    <col min="7" max="7" width="9.875" style="43" hidden="1" customWidth="1"/>
    <col min="8" max="8" width="2.125" style="43" hidden="1" customWidth="1"/>
    <col min="9" max="9" width="4.25" style="43" customWidth="1"/>
    <col min="10" max="17" width="9" style="43" customWidth="1"/>
    <col min="18" max="18" width="9.125" style="43" bestFit="1" customWidth="1"/>
    <col min="19" max="19" width="9" style="43" customWidth="1"/>
    <col min="20" max="20" width="4.375" style="43" customWidth="1"/>
    <col min="21" max="21" width="5.625" style="43" hidden="1" customWidth="1"/>
    <col min="22" max="22" width="54.875" style="43" hidden="1" customWidth="1"/>
    <col min="23" max="23" width="17.75" style="43" hidden="1" customWidth="1"/>
    <col min="24" max="24" width="3.875" style="43" hidden="1" customWidth="1"/>
    <col min="25" max="25" width="17.625" style="43" hidden="1" customWidth="1"/>
    <col min="26" max="16384" width="9" style="43" hidden="1"/>
  </cols>
  <sheetData>
    <row r="1" spans="1:23" x14ac:dyDescent="0.15">
      <c r="A1" s="105" t="s">
        <v>442</v>
      </c>
      <c r="B1" s="105" t="s">
        <v>443</v>
      </c>
      <c r="C1" s="105" t="s">
        <v>444</v>
      </c>
      <c r="D1" s="106"/>
      <c r="E1" s="116" t="s">
        <v>442</v>
      </c>
      <c r="F1" s="105" t="s">
        <v>443</v>
      </c>
      <c r="G1" s="105" t="s">
        <v>444</v>
      </c>
      <c r="H1" s="106"/>
      <c r="I1" s="107"/>
      <c r="J1" s="107"/>
      <c r="K1" s="107"/>
      <c r="L1" s="107"/>
      <c r="M1" s="107"/>
      <c r="N1" s="107"/>
      <c r="O1" s="107"/>
      <c r="P1" s="107"/>
      <c r="Q1" s="107"/>
      <c r="R1" s="107"/>
      <c r="S1" s="107"/>
      <c r="T1" s="107"/>
    </row>
    <row r="2" spans="1:23" x14ac:dyDescent="0.15">
      <c r="A2" s="43">
        <v>0</v>
      </c>
      <c r="B2" s="43">
        <v>0</v>
      </c>
      <c r="C2" s="108">
        <v>0</v>
      </c>
      <c r="D2" s="108"/>
      <c r="E2" s="43">
        <v>0</v>
      </c>
      <c r="F2" s="43">
        <f>IF(回答シート!Q$68=E2,1,0)</f>
        <v>1</v>
      </c>
      <c r="G2" s="108"/>
      <c r="H2" s="108"/>
      <c r="I2" s="107"/>
      <c r="T2" s="107"/>
    </row>
    <row r="3" spans="1:23" ht="28.5" x14ac:dyDescent="0.15">
      <c r="A3" s="43">
        <v>1</v>
      </c>
      <c r="B3" s="43">
        <v>0</v>
      </c>
      <c r="C3" s="108">
        <v>0</v>
      </c>
      <c r="D3" s="108"/>
      <c r="E3" s="43">
        <v>1</v>
      </c>
      <c r="F3" s="43">
        <f>IF(回答シート!Q$68=E3,1,0)</f>
        <v>0</v>
      </c>
      <c r="G3" s="108"/>
      <c r="H3" s="108"/>
      <c r="I3" s="107"/>
      <c r="P3" s="44" t="s">
        <v>455</v>
      </c>
      <c r="Q3" s="44"/>
      <c r="R3" s="45">
        <f>回答シート!Q68</f>
        <v>0</v>
      </c>
      <c r="S3" s="44" t="s">
        <v>447</v>
      </c>
      <c r="T3" s="107"/>
    </row>
    <row r="4" spans="1:23" x14ac:dyDescent="0.15">
      <c r="A4" s="43">
        <v>2</v>
      </c>
      <c r="B4" s="43">
        <v>1</v>
      </c>
      <c r="C4" s="108">
        <v>2.8153153153153153E-4</v>
      </c>
      <c r="D4" s="108"/>
      <c r="E4" s="43">
        <v>2</v>
      </c>
      <c r="F4" s="43">
        <f>IF(回答シート!Q$68=E4,1,0)</f>
        <v>0</v>
      </c>
      <c r="G4" s="108"/>
      <c r="H4" s="108"/>
      <c r="I4" s="107"/>
      <c r="T4" s="107"/>
    </row>
    <row r="5" spans="1:23" x14ac:dyDescent="0.15">
      <c r="A5" s="43">
        <v>3</v>
      </c>
      <c r="B5" s="43">
        <v>2</v>
      </c>
      <c r="C5" s="108">
        <v>8.4459459459459464E-4</v>
      </c>
      <c r="D5" s="108"/>
      <c r="E5" s="43">
        <v>3</v>
      </c>
      <c r="F5" s="43">
        <f>IF(回答シート!Q$68=E5,1,0)</f>
        <v>0</v>
      </c>
      <c r="G5" s="108"/>
      <c r="H5" s="108"/>
      <c r="I5" s="107"/>
      <c r="T5" s="107"/>
    </row>
    <row r="6" spans="1:23" x14ac:dyDescent="0.15">
      <c r="A6" s="43">
        <v>4</v>
      </c>
      <c r="B6" s="43">
        <v>1</v>
      </c>
      <c r="C6" s="108">
        <v>1.1261261261261261E-3</v>
      </c>
      <c r="D6" s="108"/>
      <c r="E6" s="43">
        <v>4</v>
      </c>
      <c r="F6" s="43">
        <f>IF(回答シート!Q$68=E6,1,0)</f>
        <v>0</v>
      </c>
      <c r="G6" s="108"/>
      <c r="H6" s="108"/>
      <c r="I6" s="107"/>
      <c r="T6" s="107"/>
    </row>
    <row r="7" spans="1:23" x14ac:dyDescent="0.15">
      <c r="A7" s="43">
        <v>5</v>
      </c>
      <c r="B7" s="43">
        <v>3</v>
      </c>
      <c r="C7" s="108">
        <v>1.9707207207207205E-3</v>
      </c>
      <c r="D7" s="108"/>
      <c r="E7" s="43">
        <v>5</v>
      </c>
      <c r="F7" s="43">
        <f>IF(回答シート!Q$68=E7,1,0)</f>
        <v>0</v>
      </c>
      <c r="G7" s="108"/>
      <c r="H7" s="108"/>
      <c r="I7" s="107"/>
      <c r="T7" s="107"/>
    </row>
    <row r="8" spans="1:23" x14ac:dyDescent="0.15">
      <c r="A8" s="43">
        <v>6</v>
      </c>
      <c r="B8" s="43">
        <v>2</v>
      </c>
      <c r="C8" s="108">
        <v>2.5337837837837839E-3</v>
      </c>
      <c r="D8" s="108"/>
      <c r="E8" s="43">
        <v>6</v>
      </c>
      <c r="F8" s="43">
        <f>IF(回答シート!Q$68=E8,1,0)</f>
        <v>0</v>
      </c>
      <c r="G8" s="108"/>
      <c r="H8" s="108"/>
      <c r="I8" s="107"/>
      <c r="T8" s="107"/>
    </row>
    <row r="9" spans="1:23" x14ac:dyDescent="0.15">
      <c r="A9" s="43">
        <v>7</v>
      </c>
      <c r="B9" s="43">
        <v>3</v>
      </c>
      <c r="C9" s="108">
        <v>3.3783783783783786E-3</v>
      </c>
      <c r="D9" s="108"/>
      <c r="E9" s="43">
        <v>7</v>
      </c>
      <c r="F9" s="43">
        <f>IF(回答シート!Q$68=E9,1,0)</f>
        <v>0</v>
      </c>
      <c r="G9" s="108"/>
      <c r="H9" s="108"/>
      <c r="I9" s="107"/>
      <c r="T9" s="107"/>
    </row>
    <row r="10" spans="1:23" ht="16.5" thickBot="1" x14ac:dyDescent="0.2">
      <c r="A10" s="43">
        <v>8</v>
      </c>
      <c r="B10" s="43">
        <v>7</v>
      </c>
      <c r="C10" s="108">
        <v>5.3490990990990991E-3</v>
      </c>
      <c r="D10" s="108"/>
      <c r="E10" s="43">
        <v>8</v>
      </c>
      <c r="F10" s="43">
        <f>IF(回答シート!Q$68=E10,1,0)</f>
        <v>0</v>
      </c>
      <c r="G10" s="108"/>
      <c r="H10" s="108"/>
      <c r="I10" s="107"/>
      <c r="T10" s="107"/>
    </row>
    <row r="11" spans="1:23" x14ac:dyDescent="0.15">
      <c r="A11" s="43">
        <v>9</v>
      </c>
      <c r="B11" s="43">
        <v>3</v>
      </c>
      <c r="C11" s="108">
        <v>6.1936936936936937E-3</v>
      </c>
      <c r="D11" s="108"/>
      <c r="E11" s="43">
        <v>9</v>
      </c>
      <c r="F11" s="43">
        <f>IF(回答シート!Q$68=E11,1,0)</f>
        <v>0</v>
      </c>
      <c r="G11" s="108"/>
      <c r="H11" s="108"/>
      <c r="I11" s="107"/>
      <c r="T11" s="107"/>
      <c r="W11" s="109" t="s">
        <v>445</v>
      </c>
    </row>
    <row r="12" spans="1:23" ht="16.5" thickBot="1" x14ac:dyDescent="0.2">
      <c r="A12" s="43">
        <v>10</v>
      </c>
      <c r="B12" s="43">
        <v>6</v>
      </c>
      <c r="C12" s="108">
        <v>7.8828828828828822E-3</v>
      </c>
      <c r="D12" s="108"/>
      <c r="E12" s="43">
        <v>10</v>
      </c>
      <c r="F12" s="43">
        <f>IF(回答シート!Q$68=E12,1,0)</f>
        <v>0</v>
      </c>
      <c r="G12" s="108"/>
      <c r="H12" s="108"/>
      <c r="I12" s="107"/>
      <c r="T12" s="107"/>
      <c r="W12" s="110">
        <f>回答シート!Q68</f>
        <v>0</v>
      </c>
    </row>
    <row r="13" spans="1:23" x14ac:dyDescent="0.15">
      <c r="A13" s="43">
        <v>11</v>
      </c>
      <c r="B13" s="43">
        <v>6</v>
      </c>
      <c r="C13" s="108">
        <v>9.5720720720720714E-3</v>
      </c>
      <c r="D13" s="108"/>
      <c r="E13" s="43">
        <v>11</v>
      </c>
      <c r="F13" s="43">
        <f>IF(回答シート!Q$68=E13,1,0)</f>
        <v>0</v>
      </c>
      <c r="G13" s="108"/>
      <c r="H13" s="108"/>
      <c r="I13" s="107"/>
      <c r="T13" s="107"/>
    </row>
    <row r="14" spans="1:23" x14ac:dyDescent="0.15">
      <c r="A14" s="43">
        <v>12</v>
      </c>
      <c r="B14" s="43">
        <v>5</v>
      </c>
      <c r="C14" s="108">
        <v>1.097972972972973E-2</v>
      </c>
      <c r="D14" s="108"/>
      <c r="E14" s="43">
        <v>12</v>
      </c>
      <c r="F14" s="43">
        <f>IF(回答シート!Q$68=E14,1,0)</f>
        <v>0</v>
      </c>
      <c r="G14" s="108"/>
      <c r="H14" s="108"/>
      <c r="I14" s="107"/>
      <c r="T14" s="107"/>
    </row>
    <row r="15" spans="1:23" x14ac:dyDescent="0.15">
      <c r="A15" s="43">
        <v>13</v>
      </c>
      <c r="B15" s="43">
        <v>8</v>
      </c>
      <c r="C15" s="108">
        <v>1.3231981981981982E-2</v>
      </c>
      <c r="D15" s="108"/>
      <c r="E15" s="43">
        <v>13</v>
      </c>
      <c r="F15" s="43">
        <f>IF(回答シート!Q$68=E15,1,0)</f>
        <v>0</v>
      </c>
      <c r="G15" s="108"/>
      <c r="H15" s="108"/>
      <c r="I15" s="107"/>
      <c r="T15" s="107"/>
    </row>
    <row r="16" spans="1:23" x14ac:dyDescent="0.15">
      <c r="A16" s="43">
        <v>14</v>
      </c>
      <c r="B16" s="43">
        <v>6</v>
      </c>
      <c r="C16" s="108">
        <v>1.4921171171171171E-2</v>
      </c>
      <c r="D16" s="108"/>
      <c r="E16" s="43">
        <v>14</v>
      </c>
      <c r="F16" s="43">
        <f>IF(回答シート!Q$68=E16,1,0)</f>
        <v>0</v>
      </c>
      <c r="G16" s="108"/>
      <c r="H16" s="108"/>
      <c r="I16" s="107"/>
      <c r="T16" s="107"/>
    </row>
    <row r="17" spans="1:22" x14ac:dyDescent="0.15">
      <c r="A17" s="43">
        <v>15</v>
      </c>
      <c r="B17" s="43">
        <v>6</v>
      </c>
      <c r="C17" s="108">
        <v>1.6610360360360361E-2</v>
      </c>
      <c r="D17" s="108"/>
      <c r="E17" s="43">
        <v>15</v>
      </c>
      <c r="F17" s="43">
        <f>IF(回答シート!Q$68=E17,1,0)</f>
        <v>0</v>
      </c>
      <c r="G17" s="108"/>
      <c r="H17" s="108"/>
      <c r="I17" s="107"/>
      <c r="T17" s="107"/>
    </row>
    <row r="18" spans="1:22" x14ac:dyDescent="0.15">
      <c r="A18" s="43">
        <v>16</v>
      </c>
      <c r="B18" s="43">
        <v>7</v>
      </c>
      <c r="C18" s="108">
        <v>1.8581081081081082E-2</v>
      </c>
      <c r="D18" s="108"/>
      <c r="E18" s="43">
        <v>16</v>
      </c>
      <c r="F18" s="43">
        <f>IF(回答シート!Q$68=E18,1,0)</f>
        <v>0</v>
      </c>
      <c r="G18" s="108"/>
      <c r="H18" s="108"/>
      <c r="I18" s="107"/>
      <c r="T18" s="107"/>
    </row>
    <row r="19" spans="1:22" x14ac:dyDescent="0.15">
      <c r="A19" s="43">
        <v>17</v>
      </c>
      <c r="B19" s="43">
        <v>8</v>
      </c>
      <c r="C19" s="108">
        <v>2.0833333333333332E-2</v>
      </c>
      <c r="D19" s="108"/>
      <c r="E19" s="43">
        <v>17</v>
      </c>
      <c r="F19" s="43">
        <f>IF(回答シート!Q$68=E19,1,0)</f>
        <v>0</v>
      </c>
      <c r="G19" s="108"/>
      <c r="H19" s="108"/>
      <c r="I19" s="107"/>
      <c r="T19" s="107"/>
    </row>
    <row r="20" spans="1:22" x14ac:dyDescent="0.15">
      <c r="A20" s="43">
        <v>18</v>
      </c>
      <c r="B20" s="43">
        <v>6</v>
      </c>
      <c r="C20" s="108">
        <v>2.2522522522522521E-2</v>
      </c>
      <c r="D20" s="108"/>
      <c r="E20" s="43">
        <v>18</v>
      </c>
      <c r="F20" s="43">
        <f>IF(回答シート!Q$68=E20,1,0)</f>
        <v>0</v>
      </c>
      <c r="G20" s="108"/>
      <c r="H20" s="108"/>
      <c r="I20" s="107"/>
      <c r="T20" s="107"/>
    </row>
    <row r="21" spans="1:22" x14ac:dyDescent="0.15">
      <c r="A21" s="43">
        <v>19</v>
      </c>
      <c r="B21" s="43">
        <v>8</v>
      </c>
      <c r="C21" s="108">
        <v>2.4774774774774775E-2</v>
      </c>
      <c r="D21" s="108"/>
      <c r="E21" s="43">
        <v>19</v>
      </c>
      <c r="F21" s="43">
        <f>IF(回答シート!Q$68=E21,1,0)</f>
        <v>0</v>
      </c>
      <c r="G21" s="108"/>
      <c r="H21" s="108"/>
      <c r="I21" s="107"/>
      <c r="T21" s="107"/>
    </row>
    <row r="22" spans="1:22" x14ac:dyDescent="0.15">
      <c r="A22" s="43">
        <v>20</v>
      </c>
      <c r="B22" s="43">
        <v>5</v>
      </c>
      <c r="C22" s="108">
        <v>2.6182432432432432E-2</v>
      </c>
      <c r="D22" s="108"/>
      <c r="E22" s="43">
        <v>20</v>
      </c>
      <c r="F22" s="43">
        <f>IF(回答シート!Q$68=E22,1,0)</f>
        <v>0</v>
      </c>
      <c r="G22" s="108"/>
      <c r="H22" s="108"/>
      <c r="I22" s="107"/>
      <c r="T22" s="107"/>
    </row>
    <row r="23" spans="1:22" x14ac:dyDescent="0.15">
      <c r="A23" s="43">
        <v>21</v>
      </c>
      <c r="B23" s="43">
        <v>5</v>
      </c>
      <c r="C23" s="108">
        <v>2.7590090090090089E-2</v>
      </c>
      <c r="D23" s="108"/>
      <c r="E23" s="43">
        <v>21</v>
      </c>
      <c r="F23" s="43">
        <f>IF(回答シート!Q$68=E23,1,0)</f>
        <v>0</v>
      </c>
      <c r="G23" s="108"/>
      <c r="H23" s="108"/>
      <c r="I23" s="107"/>
      <c r="T23" s="107"/>
    </row>
    <row r="24" spans="1:22" x14ac:dyDescent="0.15">
      <c r="A24" s="43">
        <v>22</v>
      </c>
      <c r="B24" s="43">
        <v>8</v>
      </c>
      <c r="C24" s="108">
        <v>2.9842342342342343E-2</v>
      </c>
      <c r="D24" s="108"/>
      <c r="E24" s="43">
        <v>22</v>
      </c>
      <c r="F24" s="43">
        <f>IF(回答シート!Q$68=E24,1,0)</f>
        <v>0</v>
      </c>
      <c r="G24" s="108"/>
      <c r="H24" s="108"/>
      <c r="I24" s="107"/>
      <c r="T24" s="107"/>
    </row>
    <row r="25" spans="1:22" x14ac:dyDescent="0.15">
      <c r="A25" s="43">
        <v>23</v>
      </c>
      <c r="B25" s="43">
        <v>14</v>
      </c>
      <c r="C25" s="108">
        <v>3.3783783783783786E-2</v>
      </c>
      <c r="D25" s="108"/>
      <c r="E25" s="43">
        <v>23</v>
      </c>
      <c r="F25" s="43">
        <f>IF(回答シート!Q$68=E25,1,0)</f>
        <v>0</v>
      </c>
      <c r="G25" s="108"/>
      <c r="H25" s="108"/>
      <c r="I25" s="107"/>
      <c r="T25" s="107"/>
    </row>
    <row r="26" spans="1:22" ht="15" customHeight="1" x14ac:dyDescent="0.15">
      <c r="A26" s="43">
        <v>24</v>
      </c>
      <c r="B26" s="43">
        <v>18</v>
      </c>
      <c r="C26" s="108">
        <v>3.885135135135135E-2</v>
      </c>
      <c r="D26" s="108"/>
      <c r="E26" s="43">
        <v>24</v>
      </c>
      <c r="F26" s="43">
        <f>IF(回答シート!Q$68=E26,1,0)</f>
        <v>0</v>
      </c>
      <c r="G26" s="108"/>
      <c r="H26" s="108"/>
      <c r="I26" s="107"/>
      <c r="T26" s="107"/>
    </row>
    <row r="27" spans="1:22" x14ac:dyDescent="0.15">
      <c r="A27" s="43">
        <v>25</v>
      </c>
      <c r="B27" s="43">
        <v>18</v>
      </c>
      <c r="C27" s="108">
        <v>4.3918918918918921E-2</v>
      </c>
      <c r="D27" s="108"/>
      <c r="E27" s="43">
        <v>25</v>
      </c>
      <c r="F27" s="43">
        <f>IF(回答シート!Q$68=E27,1,0)</f>
        <v>0</v>
      </c>
      <c r="G27" s="108"/>
      <c r="H27" s="108"/>
      <c r="I27" s="107"/>
      <c r="J27" s="107"/>
      <c r="K27" s="107"/>
      <c r="L27" s="107"/>
      <c r="M27" s="107"/>
      <c r="N27" s="107"/>
      <c r="O27" s="107"/>
      <c r="P27" s="107"/>
      <c r="Q27" s="107"/>
      <c r="R27" s="107"/>
      <c r="S27" s="107"/>
      <c r="T27" s="107"/>
    </row>
    <row r="28" spans="1:22" hidden="1" x14ac:dyDescent="0.15">
      <c r="A28" s="43">
        <v>26</v>
      </c>
      <c r="B28" s="43">
        <v>11</v>
      </c>
      <c r="C28" s="108">
        <v>4.7015765765765764E-2</v>
      </c>
      <c r="D28" s="108"/>
      <c r="E28" s="43">
        <v>26</v>
      </c>
      <c r="F28" s="43">
        <f>IF(回答シート!Q$68=E28,1,0)</f>
        <v>0</v>
      </c>
      <c r="G28" s="108"/>
      <c r="H28" s="108"/>
      <c r="V28" s="111"/>
    </row>
    <row r="29" spans="1:22" hidden="1" x14ac:dyDescent="0.15">
      <c r="A29" s="43">
        <v>27</v>
      </c>
      <c r="B29" s="43">
        <v>19</v>
      </c>
      <c r="C29" s="108">
        <v>5.2364864864864864E-2</v>
      </c>
      <c r="D29" s="108"/>
      <c r="E29" s="43">
        <v>27</v>
      </c>
      <c r="F29" s="43">
        <f>IF(回答シート!Q$68=E29,1,0)</f>
        <v>0</v>
      </c>
      <c r="G29" s="108"/>
      <c r="H29" s="108"/>
      <c r="V29" s="111"/>
    </row>
    <row r="30" spans="1:22" hidden="1" x14ac:dyDescent="0.15">
      <c r="A30" s="43">
        <v>28</v>
      </c>
      <c r="B30" s="43">
        <v>18</v>
      </c>
      <c r="C30" s="108">
        <v>5.7432432432432436E-2</v>
      </c>
      <c r="D30" s="108"/>
      <c r="E30" s="43">
        <v>28</v>
      </c>
      <c r="F30" s="43">
        <f>IF(回答シート!Q$68=E30,1,0)</f>
        <v>0</v>
      </c>
      <c r="G30" s="108"/>
      <c r="H30" s="108"/>
      <c r="V30" s="111"/>
    </row>
    <row r="31" spans="1:22" hidden="1" x14ac:dyDescent="0.15">
      <c r="A31" s="43">
        <v>29</v>
      </c>
      <c r="B31" s="43">
        <v>13</v>
      </c>
      <c r="C31" s="108">
        <v>6.1092342342342343E-2</v>
      </c>
      <c r="D31" s="108"/>
      <c r="E31" s="43">
        <v>29</v>
      </c>
      <c r="F31" s="43">
        <f>IF(回答シート!Q$68=E31,1,0)</f>
        <v>0</v>
      </c>
      <c r="G31" s="108"/>
      <c r="H31" s="108"/>
      <c r="V31" s="111"/>
    </row>
    <row r="32" spans="1:22" hidden="1" x14ac:dyDescent="0.15">
      <c r="A32" s="43">
        <v>30</v>
      </c>
      <c r="B32" s="43">
        <v>16</v>
      </c>
      <c r="C32" s="108">
        <v>6.5596846846846843E-2</v>
      </c>
      <c r="D32" s="108"/>
      <c r="E32" s="43">
        <v>30</v>
      </c>
      <c r="F32" s="43">
        <f>IF(回答シート!Q$68=E32,1,0)</f>
        <v>0</v>
      </c>
      <c r="G32" s="108"/>
      <c r="H32" s="108"/>
    </row>
    <row r="33" spans="1:22" hidden="1" x14ac:dyDescent="0.15">
      <c r="A33" s="43">
        <v>31</v>
      </c>
      <c r="B33" s="43">
        <v>28</v>
      </c>
      <c r="C33" s="108">
        <v>7.3479729729729729E-2</v>
      </c>
      <c r="D33" s="108"/>
      <c r="E33" s="43">
        <v>31</v>
      </c>
      <c r="F33" s="43">
        <f>IF(回答シート!Q$68=E33,1,0)</f>
        <v>0</v>
      </c>
      <c r="G33" s="108"/>
      <c r="H33" s="108"/>
      <c r="V33" s="112"/>
    </row>
    <row r="34" spans="1:22" hidden="1" x14ac:dyDescent="0.15">
      <c r="A34" s="43">
        <v>32</v>
      </c>
      <c r="B34" s="43">
        <v>21</v>
      </c>
      <c r="C34" s="108">
        <v>7.9391891891891886E-2</v>
      </c>
      <c r="D34" s="108"/>
      <c r="E34" s="43">
        <v>32</v>
      </c>
      <c r="F34" s="43">
        <f>IF(回答シート!Q$68=E34,1,0)</f>
        <v>0</v>
      </c>
      <c r="G34" s="108"/>
      <c r="H34" s="108"/>
      <c r="V34" s="111"/>
    </row>
    <row r="35" spans="1:22" hidden="1" x14ac:dyDescent="0.15">
      <c r="A35" s="43">
        <v>33</v>
      </c>
      <c r="B35" s="43">
        <v>20</v>
      </c>
      <c r="C35" s="108">
        <v>8.5022522522522528E-2</v>
      </c>
      <c r="D35" s="108"/>
      <c r="E35" s="43">
        <v>33</v>
      </c>
      <c r="F35" s="43">
        <f>IF(回答シート!Q$68=E35,1,0)</f>
        <v>0</v>
      </c>
      <c r="G35" s="108"/>
      <c r="H35" s="108"/>
      <c r="V35" s="111"/>
    </row>
    <row r="36" spans="1:22" hidden="1" x14ac:dyDescent="0.15">
      <c r="A36" s="43">
        <v>34</v>
      </c>
      <c r="B36" s="43">
        <v>21</v>
      </c>
      <c r="C36" s="108">
        <v>9.0934684684684686E-2</v>
      </c>
      <c r="D36" s="108"/>
      <c r="E36" s="43">
        <v>34</v>
      </c>
      <c r="F36" s="43">
        <f>IF(回答シート!Q$68=E36,1,0)</f>
        <v>0</v>
      </c>
      <c r="G36" s="108"/>
      <c r="H36" s="108"/>
      <c r="V36" s="111"/>
    </row>
    <row r="37" spans="1:22" hidden="1" x14ac:dyDescent="0.15">
      <c r="A37" s="43">
        <v>35</v>
      </c>
      <c r="B37" s="43">
        <v>29</v>
      </c>
      <c r="C37" s="108">
        <v>9.90990990990991E-2</v>
      </c>
      <c r="D37" s="108"/>
      <c r="E37" s="43">
        <v>35</v>
      </c>
      <c r="F37" s="43">
        <f>IF(回答シート!Q$68=E37,1,0)</f>
        <v>0</v>
      </c>
      <c r="G37" s="108"/>
      <c r="H37" s="108"/>
    </row>
    <row r="38" spans="1:22" hidden="1" x14ac:dyDescent="0.15">
      <c r="A38" s="43">
        <v>36</v>
      </c>
      <c r="B38" s="43">
        <v>23</v>
      </c>
      <c r="C38" s="108">
        <v>0.10557432432432433</v>
      </c>
      <c r="D38" s="108"/>
      <c r="E38" s="43">
        <v>36</v>
      </c>
      <c r="F38" s="43">
        <f>IF(回答シート!Q$68=E38,1,0)</f>
        <v>0</v>
      </c>
      <c r="G38" s="108"/>
      <c r="H38" s="108"/>
    </row>
    <row r="39" spans="1:22" hidden="1" x14ac:dyDescent="0.15">
      <c r="A39" s="43">
        <v>37</v>
      </c>
      <c r="B39" s="43">
        <v>21</v>
      </c>
      <c r="C39" s="108">
        <v>0.11148648648648649</v>
      </c>
      <c r="D39" s="108"/>
      <c r="E39" s="43">
        <v>37</v>
      </c>
      <c r="F39" s="43">
        <f>IF(回答シート!Q$68=E39,1,0)</f>
        <v>0</v>
      </c>
      <c r="G39" s="108"/>
      <c r="H39" s="108"/>
    </row>
    <row r="40" spans="1:22" hidden="1" x14ac:dyDescent="0.15">
      <c r="A40" s="43">
        <v>38</v>
      </c>
      <c r="B40" s="43">
        <v>24</v>
      </c>
      <c r="C40" s="108">
        <v>0.11824324324324324</v>
      </c>
      <c r="D40" s="108"/>
      <c r="E40" s="43">
        <v>38</v>
      </c>
      <c r="F40" s="43">
        <f>IF(回答シート!Q$68=E40,1,0)</f>
        <v>0</v>
      </c>
      <c r="G40" s="108"/>
      <c r="H40" s="108"/>
    </row>
    <row r="41" spans="1:22" hidden="1" x14ac:dyDescent="0.15">
      <c r="A41" s="43">
        <v>39</v>
      </c>
      <c r="B41" s="43">
        <v>29</v>
      </c>
      <c r="C41" s="108">
        <v>0.12640765765765766</v>
      </c>
      <c r="D41" s="108"/>
      <c r="E41" s="43">
        <v>39</v>
      </c>
      <c r="F41" s="43">
        <f>IF(回答シート!Q$68=E41,1,0)</f>
        <v>0</v>
      </c>
      <c r="G41" s="108"/>
      <c r="H41" s="108"/>
    </row>
    <row r="42" spans="1:22" hidden="1" x14ac:dyDescent="0.15">
      <c r="A42" s="43">
        <v>40</v>
      </c>
      <c r="B42" s="43">
        <v>32</v>
      </c>
      <c r="C42" s="108">
        <v>0.13541666666666666</v>
      </c>
      <c r="D42" s="108"/>
      <c r="E42" s="43">
        <v>40</v>
      </c>
      <c r="F42" s="43">
        <f>IF(回答シート!Q$68=E42,1,0)</f>
        <v>0</v>
      </c>
      <c r="G42" s="108"/>
      <c r="H42" s="108"/>
    </row>
    <row r="43" spans="1:22" hidden="1" x14ac:dyDescent="0.15">
      <c r="A43" s="43">
        <v>41</v>
      </c>
      <c r="B43" s="43">
        <v>28</v>
      </c>
      <c r="C43" s="108">
        <v>0.14329954954954954</v>
      </c>
      <c r="D43" s="108"/>
      <c r="E43" s="43">
        <v>41</v>
      </c>
      <c r="F43" s="43">
        <f>IF(回答シート!Q$68=E43,1,0)</f>
        <v>0</v>
      </c>
      <c r="G43" s="108"/>
      <c r="H43" s="108"/>
    </row>
    <row r="44" spans="1:22" hidden="1" x14ac:dyDescent="0.15">
      <c r="A44" s="43">
        <v>42</v>
      </c>
      <c r="B44" s="43">
        <v>28</v>
      </c>
      <c r="C44" s="108">
        <v>0.15118243243243243</v>
      </c>
      <c r="D44" s="108"/>
      <c r="E44" s="43">
        <v>42</v>
      </c>
      <c r="F44" s="43">
        <f>IF(回答シート!Q$68=E44,1,0)</f>
        <v>0</v>
      </c>
      <c r="G44" s="108"/>
      <c r="H44" s="108"/>
    </row>
    <row r="45" spans="1:22" hidden="1" x14ac:dyDescent="0.15">
      <c r="A45" s="43">
        <v>43</v>
      </c>
      <c r="B45" s="43">
        <v>29</v>
      </c>
      <c r="C45" s="108">
        <v>0.15934684684684686</v>
      </c>
      <c r="D45" s="108"/>
      <c r="E45" s="43">
        <v>43</v>
      </c>
      <c r="F45" s="43">
        <f>IF(回答シート!Q$68=E45,1,0)</f>
        <v>0</v>
      </c>
      <c r="G45" s="108"/>
      <c r="H45" s="108"/>
    </row>
    <row r="46" spans="1:22" hidden="1" x14ac:dyDescent="0.15">
      <c r="A46" s="43">
        <v>44</v>
      </c>
      <c r="B46" s="43">
        <v>33</v>
      </c>
      <c r="C46" s="108">
        <v>0.1686373873873874</v>
      </c>
      <c r="D46" s="108"/>
      <c r="E46" s="43">
        <v>44</v>
      </c>
      <c r="F46" s="43">
        <f>IF(回答シート!Q$68=E46,1,0)</f>
        <v>0</v>
      </c>
      <c r="G46" s="108"/>
      <c r="H46" s="108"/>
    </row>
    <row r="47" spans="1:22" hidden="1" x14ac:dyDescent="0.15">
      <c r="A47" s="43">
        <v>45</v>
      </c>
      <c r="B47" s="43">
        <v>35</v>
      </c>
      <c r="C47" s="108">
        <v>0.178490990990991</v>
      </c>
      <c r="D47" s="108"/>
      <c r="E47" s="43">
        <v>45</v>
      </c>
      <c r="F47" s="43">
        <f>IF(回答シート!Q$68=E47,1,0)</f>
        <v>0</v>
      </c>
      <c r="G47" s="108"/>
      <c r="H47" s="108"/>
    </row>
    <row r="48" spans="1:22" hidden="1" x14ac:dyDescent="0.15">
      <c r="A48" s="43">
        <v>46</v>
      </c>
      <c r="B48" s="43">
        <v>33</v>
      </c>
      <c r="C48" s="108">
        <v>0.18778153153153154</v>
      </c>
      <c r="D48" s="108"/>
      <c r="E48" s="43">
        <v>46</v>
      </c>
      <c r="F48" s="43">
        <f>IF(回答シート!Q$68=E48,1,0)</f>
        <v>0</v>
      </c>
      <c r="G48" s="108"/>
      <c r="H48" s="108"/>
    </row>
    <row r="49" spans="1:9" hidden="1" x14ac:dyDescent="0.15">
      <c r="A49" s="43">
        <v>47</v>
      </c>
      <c r="B49" s="43">
        <v>28</v>
      </c>
      <c r="C49" s="108">
        <v>0.19566441441441443</v>
      </c>
      <c r="D49" s="108"/>
      <c r="E49" s="43">
        <v>47</v>
      </c>
      <c r="F49" s="43">
        <f>IF(回答シート!Q$68=E49,1,0)</f>
        <v>0</v>
      </c>
      <c r="G49" s="108"/>
      <c r="H49" s="108"/>
    </row>
    <row r="50" spans="1:9" hidden="1" x14ac:dyDescent="0.15">
      <c r="A50" s="43">
        <v>48</v>
      </c>
      <c r="B50" s="43">
        <v>32</v>
      </c>
      <c r="C50" s="108">
        <v>0.20467342342342343</v>
      </c>
      <c r="D50" s="108"/>
      <c r="E50" s="43">
        <v>48</v>
      </c>
      <c r="F50" s="43">
        <f>IF(回答シート!Q$68=E50,1,0)</f>
        <v>0</v>
      </c>
      <c r="G50" s="108"/>
      <c r="H50" s="108"/>
    </row>
    <row r="51" spans="1:9" hidden="1" x14ac:dyDescent="0.15">
      <c r="A51" s="43">
        <v>49</v>
      </c>
      <c r="B51" s="43">
        <v>43</v>
      </c>
      <c r="C51" s="108">
        <v>0.21677927927927929</v>
      </c>
      <c r="D51" s="108"/>
      <c r="E51" s="43">
        <v>49</v>
      </c>
      <c r="F51" s="43">
        <f>IF(回答シート!Q$68=E51,1,0)</f>
        <v>0</v>
      </c>
      <c r="G51" s="108"/>
      <c r="H51" s="108"/>
    </row>
    <row r="52" spans="1:9" hidden="1" x14ac:dyDescent="0.15">
      <c r="A52" s="43">
        <v>50</v>
      </c>
      <c r="B52" s="43">
        <v>40</v>
      </c>
      <c r="C52" s="108">
        <v>0.22804054054054054</v>
      </c>
      <c r="D52" s="108"/>
      <c r="E52" s="43">
        <v>50</v>
      </c>
      <c r="F52" s="43">
        <f>IF(回答シート!Q$68=E52,1,0)</f>
        <v>0</v>
      </c>
      <c r="G52" s="108"/>
      <c r="H52" s="108"/>
    </row>
    <row r="53" spans="1:9" hidden="1" x14ac:dyDescent="0.15">
      <c r="A53" s="43">
        <v>51</v>
      </c>
      <c r="B53" s="43">
        <v>32</v>
      </c>
      <c r="C53" s="108">
        <v>0.23704954954954954</v>
      </c>
      <c r="D53" s="108"/>
      <c r="E53" s="43">
        <v>51</v>
      </c>
      <c r="F53" s="43">
        <f>IF(回答シート!Q$68=E53,1,0)</f>
        <v>0</v>
      </c>
      <c r="G53" s="108"/>
      <c r="H53" s="108"/>
    </row>
    <row r="54" spans="1:9" ht="16.5" hidden="1" thickBot="1" x14ac:dyDescent="0.2">
      <c r="A54" s="113">
        <v>52</v>
      </c>
      <c r="B54" s="113">
        <v>57</v>
      </c>
      <c r="C54" s="114">
        <v>0.25309684684684686</v>
      </c>
      <c r="D54" s="115"/>
      <c r="E54" s="113">
        <v>52</v>
      </c>
      <c r="F54" s="43">
        <f>IF(回答シート!Q$68=E54,1,0)</f>
        <v>0</v>
      </c>
      <c r="G54" s="114"/>
      <c r="H54" s="115"/>
    </row>
    <row r="55" spans="1:9" hidden="1" x14ac:dyDescent="0.15">
      <c r="A55" s="43">
        <v>53</v>
      </c>
      <c r="B55" s="43">
        <v>46</v>
      </c>
      <c r="C55" s="108">
        <v>0.26604729729729731</v>
      </c>
      <c r="D55" s="108"/>
      <c r="E55" s="43">
        <v>53</v>
      </c>
      <c r="F55" s="43">
        <f>IF(回答シート!Q$68=E55,1,0)</f>
        <v>0</v>
      </c>
      <c r="G55" s="108"/>
      <c r="H55" s="108"/>
    </row>
    <row r="56" spans="1:9" hidden="1" x14ac:dyDescent="0.15">
      <c r="A56" s="43">
        <v>54</v>
      </c>
      <c r="B56" s="43">
        <v>54</v>
      </c>
      <c r="C56" s="108">
        <v>0.28125</v>
      </c>
      <c r="D56" s="108"/>
      <c r="E56" s="43">
        <v>54</v>
      </c>
      <c r="F56" s="43">
        <f>IF(回答シート!Q$68=E56,1,0)</f>
        <v>0</v>
      </c>
      <c r="G56" s="108"/>
      <c r="H56" s="108"/>
    </row>
    <row r="57" spans="1:9" hidden="1" x14ac:dyDescent="0.15">
      <c r="A57" s="43">
        <v>55</v>
      </c>
      <c r="B57" s="43">
        <v>58</v>
      </c>
      <c r="C57" s="108">
        <v>0.29757882882882886</v>
      </c>
      <c r="D57" s="108"/>
      <c r="E57" s="43">
        <v>55</v>
      </c>
      <c r="F57" s="43">
        <f>IF(回答シート!Q$68=E57,1,0)</f>
        <v>0</v>
      </c>
      <c r="G57" s="108"/>
      <c r="H57" s="108"/>
      <c r="I57" s="43">
        <f>SUM(B2:B57)</f>
        <v>1057</v>
      </c>
    </row>
    <row r="58" spans="1:9" hidden="1" x14ac:dyDescent="0.15">
      <c r="A58" s="43">
        <v>56</v>
      </c>
      <c r="B58" s="43">
        <v>59</v>
      </c>
      <c r="C58" s="108">
        <v>0.3141891891891892</v>
      </c>
      <c r="D58" s="108"/>
      <c r="E58" s="43">
        <v>56</v>
      </c>
      <c r="F58" s="43">
        <f>IF(回答シート!Q$68=E58,1,0)</f>
        <v>0</v>
      </c>
      <c r="G58" s="108"/>
      <c r="H58" s="108"/>
    </row>
    <row r="59" spans="1:9" hidden="1" x14ac:dyDescent="0.15">
      <c r="A59" s="43">
        <v>57</v>
      </c>
      <c r="B59" s="43">
        <v>67</v>
      </c>
      <c r="C59" s="108">
        <v>0.33305180180180183</v>
      </c>
      <c r="D59" s="108"/>
      <c r="E59" s="43">
        <v>57</v>
      </c>
      <c r="F59" s="43">
        <f>IF(回答シート!Q$68=E59,1,0)</f>
        <v>0</v>
      </c>
      <c r="G59" s="108"/>
      <c r="H59" s="108"/>
    </row>
    <row r="60" spans="1:9" hidden="1" x14ac:dyDescent="0.15">
      <c r="A60" s="43">
        <v>58</v>
      </c>
      <c r="B60" s="43">
        <v>68</v>
      </c>
      <c r="C60" s="108">
        <v>0.35219594594594594</v>
      </c>
      <c r="D60" s="108"/>
      <c r="E60" s="43">
        <v>58</v>
      </c>
      <c r="F60" s="43">
        <f>IF(回答シート!Q$68=E60,1,0)</f>
        <v>0</v>
      </c>
      <c r="G60" s="108"/>
      <c r="H60" s="108"/>
      <c r="I60" s="43">
        <f>SUM(B2:B60)</f>
        <v>1251</v>
      </c>
    </row>
    <row r="61" spans="1:9" hidden="1" x14ac:dyDescent="0.15">
      <c r="A61" s="43">
        <v>59</v>
      </c>
      <c r="B61" s="43">
        <v>57</v>
      </c>
      <c r="C61" s="108">
        <v>0.36824324324324326</v>
      </c>
      <c r="D61" s="108"/>
      <c r="E61" s="43">
        <v>59</v>
      </c>
      <c r="F61" s="43">
        <f>IF(回答シート!Q$68=E61,1,0)</f>
        <v>0</v>
      </c>
      <c r="G61" s="108"/>
      <c r="H61" s="108"/>
    </row>
    <row r="62" spans="1:9" hidden="1" x14ac:dyDescent="0.15">
      <c r="A62" s="43">
        <v>60</v>
      </c>
      <c r="B62" s="43">
        <v>69</v>
      </c>
      <c r="C62" s="108">
        <v>0.38766891891891891</v>
      </c>
      <c r="D62" s="108"/>
      <c r="E62" s="43">
        <v>60</v>
      </c>
      <c r="F62" s="43">
        <f>IF(回答シート!Q$68=E62,1,0)</f>
        <v>0</v>
      </c>
      <c r="G62" s="108"/>
      <c r="H62" s="108"/>
    </row>
    <row r="63" spans="1:9" hidden="1" x14ac:dyDescent="0.15">
      <c r="A63" s="43">
        <v>61</v>
      </c>
      <c r="B63" s="43">
        <v>58</v>
      </c>
      <c r="C63" s="108">
        <v>0.40399774774774777</v>
      </c>
      <c r="D63" s="108"/>
      <c r="E63" s="43">
        <v>61</v>
      </c>
      <c r="F63" s="43">
        <f>IF(回答シート!Q$68=E63,1,0)</f>
        <v>0</v>
      </c>
      <c r="G63" s="108"/>
      <c r="H63" s="108"/>
    </row>
    <row r="64" spans="1:9" hidden="1" x14ac:dyDescent="0.15">
      <c r="A64" s="43">
        <v>62</v>
      </c>
      <c r="B64" s="43">
        <v>62</v>
      </c>
      <c r="C64" s="108">
        <v>0.42145270270270269</v>
      </c>
      <c r="D64" s="108"/>
      <c r="E64" s="43">
        <v>62</v>
      </c>
      <c r="F64" s="43">
        <f>IF(回答シート!Q$68=E64,1,0)</f>
        <v>0</v>
      </c>
      <c r="G64" s="108"/>
      <c r="H64" s="108"/>
    </row>
    <row r="65" spans="1:9" hidden="1" x14ac:dyDescent="0.15">
      <c r="A65" s="43">
        <v>63</v>
      </c>
      <c r="B65" s="43">
        <v>63</v>
      </c>
      <c r="C65" s="108">
        <v>0.4391891891891892</v>
      </c>
      <c r="D65" s="108"/>
      <c r="E65" s="43">
        <v>63</v>
      </c>
      <c r="F65" s="43">
        <f>IF(回答シート!Q$68=E65,1,0)</f>
        <v>0</v>
      </c>
      <c r="G65" s="108"/>
      <c r="H65" s="108"/>
    </row>
    <row r="66" spans="1:9" hidden="1" x14ac:dyDescent="0.15">
      <c r="A66" s="43">
        <v>64</v>
      </c>
      <c r="B66" s="43">
        <v>55</v>
      </c>
      <c r="C66" s="108">
        <v>0.45467342342342343</v>
      </c>
      <c r="D66" s="108"/>
      <c r="E66" s="43">
        <v>64</v>
      </c>
      <c r="F66" s="43">
        <f>IF(回答シート!Q$68=E66,1,0)</f>
        <v>0</v>
      </c>
      <c r="G66" s="108"/>
      <c r="H66" s="108"/>
    </row>
    <row r="67" spans="1:9" hidden="1" x14ac:dyDescent="0.15">
      <c r="A67" s="43">
        <v>65</v>
      </c>
      <c r="B67" s="43">
        <v>56</v>
      </c>
      <c r="C67" s="108">
        <v>0.4704391891891892</v>
      </c>
      <c r="D67" s="108"/>
      <c r="E67" s="43">
        <v>65</v>
      </c>
      <c r="F67" s="43">
        <f>IF(回答シート!Q$68=E67,1,0)</f>
        <v>0</v>
      </c>
      <c r="G67" s="108"/>
      <c r="H67" s="108"/>
    </row>
    <row r="68" spans="1:9" hidden="1" x14ac:dyDescent="0.15">
      <c r="A68" s="43">
        <v>66</v>
      </c>
      <c r="B68" s="43">
        <v>66</v>
      </c>
      <c r="C68" s="108">
        <v>0.48902027027027029</v>
      </c>
      <c r="D68" s="108"/>
      <c r="E68" s="43">
        <v>66</v>
      </c>
      <c r="F68" s="43">
        <f>IF(回答シート!Q$68=E68,1,0)</f>
        <v>0</v>
      </c>
      <c r="G68" s="108"/>
      <c r="H68" s="108"/>
    </row>
    <row r="69" spans="1:9" ht="16.5" hidden="1" thickBot="1" x14ac:dyDescent="0.2">
      <c r="A69" s="113">
        <v>67</v>
      </c>
      <c r="B69" s="113">
        <v>71</v>
      </c>
      <c r="C69" s="114">
        <v>0.50900900900900903</v>
      </c>
      <c r="D69" s="115"/>
      <c r="E69" s="113">
        <v>67</v>
      </c>
      <c r="F69" s="43">
        <f>IF(回答シート!Q$68=E69,1,0)</f>
        <v>0</v>
      </c>
      <c r="G69" s="114"/>
      <c r="H69" s="115"/>
    </row>
    <row r="70" spans="1:9" hidden="1" x14ac:dyDescent="0.15">
      <c r="A70" s="43">
        <v>68</v>
      </c>
      <c r="B70" s="43">
        <v>68</v>
      </c>
      <c r="C70" s="108">
        <v>0.52815315315315314</v>
      </c>
      <c r="D70" s="108"/>
      <c r="E70" s="43">
        <v>68</v>
      </c>
      <c r="F70" s="43">
        <f>IF(回答シート!Q$68=E70,1,0)</f>
        <v>0</v>
      </c>
      <c r="G70" s="108"/>
      <c r="H70" s="108"/>
    </row>
    <row r="71" spans="1:9" hidden="1" x14ac:dyDescent="0.15">
      <c r="A71" s="43">
        <v>69</v>
      </c>
      <c r="B71" s="43">
        <v>67</v>
      </c>
      <c r="C71" s="108">
        <v>0.54701576576576572</v>
      </c>
      <c r="D71" s="108"/>
      <c r="E71" s="43">
        <v>69</v>
      </c>
      <c r="F71" s="43">
        <f>IF(回答シート!Q$68=E71,1,0)</f>
        <v>0</v>
      </c>
      <c r="G71" s="108"/>
      <c r="H71" s="108"/>
    </row>
    <row r="72" spans="1:9" hidden="1" x14ac:dyDescent="0.15">
      <c r="A72" s="43">
        <v>70</v>
      </c>
      <c r="B72" s="43">
        <v>59</v>
      </c>
      <c r="C72" s="108">
        <v>0.56362612612612617</v>
      </c>
      <c r="D72" s="108"/>
      <c r="E72" s="43">
        <v>70</v>
      </c>
      <c r="F72" s="43">
        <f>IF(回答シート!Q$68=E72,1,0)</f>
        <v>0</v>
      </c>
      <c r="G72" s="108"/>
      <c r="H72" s="108"/>
    </row>
    <row r="73" spans="1:9" hidden="1" x14ac:dyDescent="0.15">
      <c r="A73" s="43">
        <v>71</v>
      </c>
      <c r="B73" s="43">
        <v>64</v>
      </c>
      <c r="C73" s="108">
        <v>0.58164414414414412</v>
      </c>
      <c r="D73" s="108"/>
      <c r="E73" s="43">
        <v>71</v>
      </c>
      <c r="F73" s="43">
        <f>IF(回答シート!Q$68=E73,1,0)</f>
        <v>0</v>
      </c>
      <c r="G73" s="108"/>
      <c r="H73" s="108"/>
    </row>
    <row r="74" spans="1:9" hidden="1" x14ac:dyDescent="0.15">
      <c r="A74" s="43">
        <v>72</v>
      </c>
      <c r="B74" s="43">
        <v>59</v>
      </c>
      <c r="C74" s="108">
        <v>0.59825450450450446</v>
      </c>
      <c r="D74" s="108"/>
      <c r="E74" s="43">
        <v>72</v>
      </c>
      <c r="F74" s="43">
        <f>IF(回答シート!Q$68=E74,1,0)</f>
        <v>0</v>
      </c>
      <c r="G74" s="108"/>
      <c r="H74" s="108"/>
    </row>
    <row r="75" spans="1:9" hidden="1" x14ac:dyDescent="0.15">
      <c r="A75" s="43">
        <v>73</v>
      </c>
      <c r="B75" s="43">
        <v>64</v>
      </c>
      <c r="C75" s="108">
        <v>0.61627252252252251</v>
      </c>
      <c r="D75" s="108"/>
      <c r="E75" s="43">
        <v>73</v>
      </c>
      <c r="F75" s="43">
        <f>IF(回答シート!Q$68=E75,1,0)</f>
        <v>0</v>
      </c>
      <c r="G75" s="108"/>
      <c r="H75" s="108"/>
    </row>
    <row r="76" spans="1:9" hidden="1" x14ac:dyDescent="0.15">
      <c r="A76" s="43">
        <v>74</v>
      </c>
      <c r="B76" s="43">
        <v>69</v>
      </c>
      <c r="C76" s="108">
        <v>0.63569819819819817</v>
      </c>
      <c r="D76" s="108"/>
      <c r="E76" s="43">
        <v>74</v>
      </c>
      <c r="F76" s="43">
        <f>IF(回答シート!Q$68=E76,1,0)</f>
        <v>0</v>
      </c>
      <c r="G76" s="108"/>
      <c r="H76" s="108"/>
    </row>
    <row r="77" spans="1:9" hidden="1" x14ac:dyDescent="0.15">
      <c r="A77" s="43">
        <v>75</v>
      </c>
      <c r="B77" s="43">
        <v>67</v>
      </c>
      <c r="C77" s="108">
        <v>0.65456081081081086</v>
      </c>
      <c r="D77" s="108"/>
      <c r="E77" s="43">
        <v>75</v>
      </c>
      <c r="F77" s="43">
        <f>IF(回答シート!Q$68=E77,1,0)</f>
        <v>0</v>
      </c>
      <c r="G77" s="108"/>
      <c r="H77" s="108"/>
    </row>
    <row r="78" spans="1:9" hidden="1" x14ac:dyDescent="0.15">
      <c r="A78" s="43">
        <v>76</v>
      </c>
      <c r="B78" s="43">
        <v>59</v>
      </c>
      <c r="C78" s="108">
        <v>0.6711711711711712</v>
      </c>
      <c r="D78" s="108"/>
      <c r="E78" s="43">
        <v>76</v>
      </c>
      <c r="F78" s="43">
        <f>IF(回答シート!Q$68=E78,1,0)</f>
        <v>0</v>
      </c>
      <c r="G78" s="108"/>
      <c r="H78" s="108"/>
    </row>
    <row r="79" spans="1:9" hidden="1" x14ac:dyDescent="0.15">
      <c r="A79" s="43">
        <v>77</v>
      </c>
      <c r="B79" s="43">
        <v>62</v>
      </c>
      <c r="C79" s="108">
        <v>0.68862612612612617</v>
      </c>
      <c r="D79" s="108"/>
      <c r="E79" s="43">
        <v>77</v>
      </c>
      <c r="F79" s="43">
        <f>IF(回答シート!Q$68=E79,1,0)</f>
        <v>0</v>
      </c>
      <c r="G79" s="108"/>
      <c r="H79" s="108"/>
      <c r="I79" s="43">
        <f>SUM(B58:B79)</f>
        <v>1389</v>
      </c>
    </row>
    <row r="80" spans="1:9" hidden="1" x14ac:dyDescent="0.15">
      <c r="A80" s="43">
        <v>78</v>
      </c>
      <c r="B80" s="43">
        <v>62</v>
      </c>
      <c r="C80" s="108">
        <v>0.70608108108108103</v>
      </c>
      <c r="D80" s="108"/>
      <c r="E80" s="43">
        <v>78</v>
      </c>
      <c r="F80" s="43">
        <f>IF(回答シート!Q$68=E80,1,0)</f>
        <v>0</v>
      </c>
      <c r="G80" s="108"/>
      <c r="H80" s="108"/>
    </row>
    <row r="81" spans="1:8" hidden="1" x14ac:dyDescent="0.15">
      <c r="A81" s="43">
        <v>79</v>
      </c>
      <c r="B81" s="43">
        <v>66</v>
      </c>
      <c r="C81" s="108">
        <v>0.72466216216216217</v>
      </c>
      <c r="D81" s="108"/>
      <c r="E81" s="43">
        <v>79</v>
      </c>
      <c r="F81" s="43">
        <f>IF(回答シート!Q$68=E81,1,0)</f>
        <v>0</v>
      </c>
      <c r="G81" s="108"/>
      <c r="H81" s="108"/>
    </row>
    <row r="82" spans="1:8" hidden="1" x14ac:dyDescent="0.15">
      <c r="A82" s="43">
        <v>80</v>
      </c>
      <c r="B82" s="43">
        <v>45</v>
      </c>
      <c r="C82" s="108">
        <v>0.73733108108108103</v>
      </c>
      <c r="D82" s="108"/>
      <c r="E82" s="43">
        <v>80</v>
      </c>
      <c r="F82" s="43">
        <f>IF(回答シート!Q$68=E82,1,0)</f>
        <v>0</v>
      </c>
      <c r="G82" s="108"/>
      <c r="H82" s="108"/>
    </row>
    <row r="83" spans="1:8" ht="16.5" hidden="1" thickBot="1" x14ac:dyDescent="0.2">
      <c r="A83" s="113">
        <v>81</v>
      </c>
      <c r="B83" s="113">
        <v>49</v>
      </c>
      <c r="C83" s="114">
        <v>0.75112612612612617</v>
      </c>
      <c r="D83" s="115"/>
      <c r="E83" s="113">
        <v>81</v>
      </c>
      <c r="F83" s="43">
        <f>IF(回答シート!Q$68=E83,1,0)</f>
        <v>0</v>
      </c>
      <c r="G83" s="114"/>
      <c r="H83" s="115"/>
    </row>
    <row r="84" spans="1:8" hidden="1" x14ac:dyDescent="0.15">
      <c r="A84" s="43">
        <v>82</v>
      </c>
      <c r="B84" s="43">
        <v>54</v>
      </c>
      <c r="C84" s="108">
        <v>0.7663288288288288</v>
      </c>
      <c r="D84" s="108"/>
      <c r="E84" s="43">
        <v>82</v>
      </c>
      <c r="F84" s="43">
        <f>IF(回答シート!Q$68=E84,1,0)</f>
        <v>0</v>
      </c>
      <c r="G84" s="108"/>
      <c r="H84" s="108"/>
    </row>
    <row r="85" spans="1:8" hidden="1" x14ac:dyDescent="0.15">
      <c r="A85" s="43">
        <v>83</v>
      </c>
      <c r="B85" s="43">
        <v>50</v>
      </c>
      <c r="C85" s="108">
        <v>0.78040540540540537</v>
      </c>
      <c r="D85" s="108"/>
      <c r="E85" s="43">
        <v>83</v>
      </c>
      <c r="F85" s="43">
        <f>IF(回答シート!Q$68=E85,1,0)</f>
        <v>0</v>
      </c>
      <c r="G85" s="108"/>
      <c r="H85" s="108"/>
    </row>
    <row r="86" spans="1:8" hidden="1" x14ac:dyDescent="0.15">
      <c r="A86" s="43">
        <v>84</v>
      </c>
      <c r="B86" s="43">
        <v>57</v>
      </c>
      <c r="C86" s="108">
        <v>0.79645270270270274</v>
      </c>
      <c r="D86" s="108"/>
      <c r="E86" s="43">
        <v>84</v>
      </c>
      <c r="F86" s="43">
        <f>IF(回答シート!Q$68=E86,1,0)</f>
        <v>0</v>
      </c>
      <c r="G86" s="108"/>
      <c r="H86" s="108"/>
    </row>
    <row r="87" spans="1:8" hidden="1" x14ac:dyDescent="0.15">
      <c r="A87" s="43">
        <v>85</v>
      </c>
      <c r="B87" s="43">
        <v>47</v>
      </c>
      <c r="C87" s="108">
        <v>0.80968468468468469</v>
      </c>
      <c r="D87" s="108"/>
      <c r="E87" s="43">
        <v>85</v>
      </c>
      <c r="F87" s="43">
        <f>IF(回答シート!Q$68=E87,1,0)</f>
        <v>0</v>
      </c>
      <c r="G87" s="108"/>
      <c r="H87" s="108"/>
    </row>
    <row r="88" spans="1:8" hidden="1" x14ac:dyDescent="0.15">
      <c r="A88" s="43">
        <v>86</v>
      </c>
      <c r="B88" s="43">
        <v>45</v>
      </c>
      <c r="C88" s="108">
        <v>0.82235360360360366</v>
      </c>
      <c r="D88" s="108"/>
      <c r="E88" s="43">
        <v>86</v>
      </c>
      <c r="F88" s="43">
        <f>IF(回答シート!Q$68=E88,1,0)</f>
        <v>0</v>
      </c>
      <c r="G88" s="108"/>
      <c r="H88" s="108"/>
    </row>
    <row r="89" spans="1:8" hidden="1" x14ac:dyDescent="0.15">
      <c r="A89" s="43">
        <v>87</v>
      </c>
      <c r="B89" s="43">
        <v>53</v>
      </c>
      <c r="C89" s="108">
        <v>0.83727477477477474</v>
      </c>
      <c r="D89" s="108"/>
      <c r="E89" s="43">
        <v>87</v>
      </c>
      <c r="F89" s="43">
        <f>IF(回答シート!Q$68=E89,1,0)</f>
        <v>0</v>
      </c>
      <c r="G89" s="108"/>
      <c r="H89" s="108"/>
    </row>
    <row r="90" spans="1:8" hidden="1" x14ac:dyDescent="0.15">
      <c r="A90" s="43">
        <v>88</v>
      </c>
      <c r="B90" s="43">
        <v>39</v>
      </c>
      <c r="C90" s="108">
        <v>0.84825450450450446</v>
      </c>
      <c r="D90" s="108"/>
      <c r="E90" s="43">
        <v>88</v>
      </c>
      <c r="F90" s="43">
        <f>IF(回答シート!Q$68=E90,1,0)</f>
        <v>0</v>
      </c>
      <c r="G90" s="108"/>
      <c r="H90" s="108"/>
    </row>
    <row r="91" spans="1:8" hidden="1" x14ac:dyDescent="0.15">
      <c r="A91" s="43">
        <v>89</v>
      </c>
      <c r="B91" s="43">
        <v>45</v>
      </c>
      <c r="C91" s="108">
        <v>0.86092342342342343</v>
      </c>
      <c r="D91" s="108"/>
      <c r="E91" s="43">
        <v>89</v>
      </c>
      <c r="F91" s="43">
        <f>IF(回答シート!Q$68=E91,1,0)</f>
        <v>0</v>
      </c>
      <c r="G91" s="108"/>
      <c r="H91" s="108"/>
    </row>
    <row r="92" spans="1:8" hidden="1" x14ac:dyDescent="0.15">
      <c r="A92" s="43">
        <v>90</v>
      </c>
      <c r="B92" s="43">
        <v>31</v>
      </c>
      <c r="C92" s="108">
        <v>0.86965090090090091</v>
      </c>
      <c r="D92" s="108"/>
      <c r="E92" s="43">
        <v>90</v>
      </c>
      <c r="F92" s="43">
        <f>IF(回答シート!Q$68=E92,1,0)</f>
        <v>0</v>
      </c>
      <c r="G92" s="108"/>
      <c r="H92" s="108"/>
    </row>
    <row r="93" spans="1:8" hidden="1" x14ac:dyDescent="0.15">
      <c r="A93" s="43">
        <v>91</v>
      </c>
      <c r="B93" s="43">
        <v>32</v>
      </c>
      <c r="C93" s="108">
        <v>0.87865990990990994</v>
      </c>
      <c r="D93" s="108"/>
      <c r="E93" s="43">
        <v>91</v>
      </c>
      <c r="F93" s="43">
        <f>IF(回答シート!Q$68=E93,1,0)</f>
        <v>0</v>
      </c>
      <c r="G93" s="108"/>
      <c r="H93" s="108"/>
    </row>
    <row r="94" spans="1:8" hidden="1" x14ac:dyDescent="0.15">
      <c r="A94" s="43">
        <v>92</v>
      </c>
      <c r="B94" s="43">
        <v>32</v>
      </c>
      <c r="C94" s="108">
        <v>0.88766891891891897</v>
      </c>
      <c r="D94" s="108"/>
      <c r="E94" s="43">
        <v>92</v>
      </c>
      <c r="F94" s="43">
        <f>IF(回答シート!Q$68=E94,1,0)</f>
        <v>0</v>
      </c>
      <c r="G94" s="108"/>
      <c r="H94" s="108"/>
    </row>
    <row r="95" spans="1:8" hidden="1" x14ac:dyDescent="0.15">
      <c r="A95" s="43">
        <v>93</v>
      </c>
      <c r="B95" s="43">
        <v>27</v>
      </c>
      <c r="C95" s="108">
        <v>0.89527027027027029</v>
      </c>
      <c r="D95" s="108"/>
      <c r="E95" s="43">
        <v>93</v>
      </c>
      <c r="F95" s="43">
        <f>IF(回答シート!Q$68=E95,1,0)</f>
        <v>0</v>
      </c>
      <c r="G95" s="108"/>
      <c r="H95" s="108"/>
    </row>
    <row r="96" spans="1:8" hidden="1" x14ac:dyDescent="0.15">
      <c r="A96" s="43">
        <v>94</v>
      </c>
      <c r="B96" s="43">
        <v>29</v>
      </c>
      <c r="C96" s="108">
        <v>0.90343468468468469</v>
      </c>
      <c r="D96" s="108"/>
      <c r="E96" s="43">
        <v>94</v>
      </c>
      <c r="F96" s="43">
        <f>IF(回答シート!Q$68=E96,1,0)</f>
        <v>0</v>
      </c>
      <c r="G96" s="108"/>
      <c r="H96" s="108"/>
    </row>
    <row r="97" spans="1:8" hidden="1" x14ac:dyDescent="0.15">
      <c r="A97" s="43">
        <v>95</v>
      </c>
      <c r="B97" s="43">
        <v>29</v>
      </c>
      <c r="C97" s="108">
        <v>0.91159909909909909</v>
      </c>
      <c r="D97" s="108"/>
      <c r="E97" s="43">
        <v>95</v>
      </c>
      <c r="F97" s="43">
        <f>IF(回答シート!Q$68=E97,1,0)</f>
        <v>0</v>
      </c>
      <c r="G97" s="108"/>
      <c r="H97" s="108"/>
    </row>
    <row r="98" spans="1:8" hidden="1" x14ac:dyDescent="0.15">
      <c r="A98" s="43">
        <v>96</v>
      </c>
      <c r="B98" s="43">
        <v>30</v>
      </c>
      <c r="C98" s="108">
        <v>0.92004504504504503</v>
      </c>
      <c r="D98" s="108"/>
      <c r="E98" s="43">
        <v>96</v>
      </c>
      <c r="F98" s="43">
        <f>IF(回答シート!Q$68=E98,1,0)</f>
        <v>0</v>
      </c>
      <c r="G98" s="108"/>
      <c r="H98" s="108"/>
    </row>
    <row r="99" spans="1:8" hidden="1" x14ac:dyDescent="0.15">
      <c r="A99" s="43">
        <v>97</v>
      </c>
      <c r="B99" s="43">
        <v>20</v>
      </c>
      <c r="C99" s="108">
        <v>0.92567567567567566</v>
      </c>
      <c r="D99" s="108"/>
      <c r="E99" s="43">
        <v>97</v>
      </c>
      <c r="F99" s="43">
        <f>IF(回答シート!Q$68=E99,1,0)</f>
        <v>0</v>
      </c>
      <c r="G99" s="108"/>
      <c r="H99" s="108"/>
    </row>
    <row r="100" spans="1:8" hidden="1" x14ac:dyDescent="0.15">
      <c r="A100" s="43">
        <v>98</v>
      </c>
      <c r="B100" s="43">
        <v>16</v>
      </c>
      <c r="C100" s="108">
        <v>0.93018018018018023</v>
      </c>
      <c r="D100" s="108"/>
      <c r="E100" s="43">
        <v>98</v>
      </c>
      <c r="F100" s="43">
        <f>IF(回答シート!Q$68=E100,1,0)</f>
        <v>0</v>
      </c>
      <c r="G100" s="108"/>
      <c r="H100" s="108"/>
    </row>
    <row r="101" spans="1:8" hidden="1" x14ac:dyDescent="0.15">
      <c r="A101" s="43">
        <v>99</v>
      </c>
      <c r="B101" s="43">
        <v>17</v>
      </c>
      <c r="C101" s="108">
        <v>0.93496621621621623</v>
      </c>
      <c r="D101" s="108"/>
      <c r="E101" s="43">
        <v>99</v>
      </c>
      <c r="F101" s="43">
        <f>IF(回答シート!Q$68=E101,1,0)</f>
        <v>0</v>
      </c>
      <c r="G101" s="108"/>
      <c r="H101" s="108"/>
    </row>
    <row r="102" spans="1:8" hidden="1" x14ac:dyDescent="0.15">
      <c r="A102" s="43">
        <v>100</v>
      </c>
      <c r="B102" s="43">
        <v>14</v>
      </c>
      <c r="C102" s="108">
        <v>0.93890765765765771</v>
      </c>
      <c r="D102" s="108"/>
      <c r="E102" s="43">
        <v>100</v>
      </c>
      <c r="F102" s="43">
        <f>IF(回答シート!Q$68=E102,1,0)</f>
        <v>0</v>
      </c>
      <c r="G102" s="108"/>
      <c r="H102" s="108"/>
    </row>
    <row r="103" spans="1:8" hidden="1" x14ac:dyDescent="0.15">
      <c r="A103" s="43">
        <v>101</v>
      </c>
      <c r="B103" s="43">
        <v>27</v>
      </c>
      <c r="C103" s="108">
        <v>0.94650900900900903</v>
      </c>
      <c r="D103" s="108"/>
      <c r="E103" s="43">
        <v>101</v>
      </c>
      <c r="F103" s="43">
        <f>IF(回答シート!Q$68=E103,1,0)</f>
        <v>0</v>
      </c>
      <c r="G103" s="108"/>
      <c r="H103" s="108"/>
    </row>
    <row r="104" spans="1:8" hidden="1" x14ac:dyDescent="0.15">
      <c r="A104" s="43">
        <v>102</v>
      </c>
      <c r="B104" s="43">
        <v>11</v>
      </c>
      <c r="C104" s="108">
        <v>0.94960585585585588</v>
      </c>
      <c r="D104" s="108"/>
      <c r="E104" s="43">
        <v>102</v>
      </c>
      <c r="F104" s="43">
        <f>IF(回答シート!Q$68=E104,1,0)</f>
        <v>0</v>
      </c>
      <c r="G104" s="108"/>
      <c r="H104" s="108"/>
    </row>
    <row r="105" spans="1:8" hidden="1" x14ac:dyDescent="0.15">
      <c r="A105" s="43">
        <v>103</v>
      </c>
      <c r="B105" s="43">
        <v>13</v>
      </c>
      <c r="C105" s="108">
        <v>0.95326576576576572</v>
      </c>
      <c r="D105" s="108"/>
      <c r="E105" s="43">
        <v>103</v>
      </c>
      <c r="F105" s="43">
        <f>IF(回答シート!Q$68=E105,1,0)</f>
        <v>0</v>
      </c>
      <c r="G105" s="108"/>
      <c r="H105" s="108"/>
    </row>
    <row r="106" spans="1:8" hidden="1" x14ac:dyDescent="0.15">
      <c r="A106" s="43">
        <v>104</v>
      </c>
      <c r="B106" s="43">
        <v>8</v>
      </c>
      <c r="C106" s="108">
        <v>0.95551801801801806</v>
      </c>
      <c r="D106" s="108"/>
      <c r="E106" s="43">
        <v>104</v>
      </c>
      <c r="F106" s="43">
        <f>IF(回答シート!Q$68=E106,1,0)</f>
        <v>0</v>
      </c>
      <c r="G106" s="108"/>
      <c r="H106" s="108"/>
    </row>
    <row r="107" spans="1:8" hidden="1" x14ac:dyDescent="0.15">
      <c r="A107" s="43">
        <v>105</v>
      </c>
      <c r="B107" s="43">
        <v>10</v>
      </c>
      <c r="C107" s="108">
        <v>0.95833333333333337</v>
      </c>
      <c r="D107" s="108"/>
      <c r="E107" s="43">
        <v>105</v>
      </c>
      <c r="F107" s="43">
        <f>IF(回答シート!Q$68=E107,1,0)</f>
        <v>0</v>
      </c>
      <c r="G107" s="108"/>
      <c r="H107" s="108"/>
    </row>
    <row r="108" spans="1:8" hidden="1" x14ac:dyDescent="0.15">
      <c r="A108" s="43">
        <v>106</v>
      </c>
      <c r="B108" s="43">
        <v>12</v>
      </c>
      <c r="C108" s="108">
        <v>0.96171171171171166</v>
      </c>
      <c r="D108" s="108"/>
      <c r="E108" s="43">
        <v>106</v>
      </c>
      <c r="F108" s="43">
        <f>IF(回答シート!Q$68=E108,1,0)</f>
        <v>0</v>
      </c>
      <c r="G108" s="108"/>
      <c r="H108" s="108"/>
    </row>
    <row r="109" spans="1:8" hidden="1" x14ac:dyDescent="0.15">
      <c r="A109" s="43">
        <v>107</v>
      </c>
      <c r="B109" s="43">
        <v>10</v>
      </c>
      <c r="C109" s="108">
        <v>0.96452702702702697</v>
      </c>
      <c r="D109" s="108"/>
      <c r="E109" s="43">
        <v>107</v>
      </c>
      <c r="F109" s="43">
        <f>IF(回答シート!Q$68=E109,1,0)</f>
        <v>0</v>
      </c>
      <c r="G109" s="108"/>
      <c r="H109" s="108"/>
    </row>
    <row r="110" spans="1:8" hidden="1" x14ac:dyDescent="0.15">
      <c r="A110" s="43">
        <v>108</v>
      </c>
      <c r="B110" s="43">
        <v>13</v>
      </c>
      <c r="C110" s="108">
        <v>0.96818693693693691</v>
      </c>
      <c r="D110" s="108"/>
      <c r="E110" s="43">
        <v>108</v>
      </c>
      <c r="F110" s="43">
        <f>IF(回答シート!Q$68=E110,1,0)</f>
        <v>0</v>
      </c>
      <c r="G110" s="108"/>
      <c r="H110" s="108"/>
    </row>
    <row r="111" spans="1:8" hidden="1" x14ac:dyDescent="0.15">
      <c r="A111" s="43">
        <v>109</v>
      </c>
      <c r="B111" s="43">
        <v>8</v>
      </c>
      <c r="C111" s="108">
        <v>0.97043918918918914</v>
      </c>
      <c r="D111" s="108"/>
      <c r="E111" s="43">
        <v>109</v>
      </c>
      <c r="F111" s="43">
        <f>IF(回答シート!Q$68=E111,1,0)</f>
        <v>0</v>
      </c>
      <c r="G111" s="108"/>
      <c r="H111" s="108"/>
    </row>
    <row r="112" spans="1:8" hidden="1" x14ac:dyDescent="0.15">
      <c r="A112" s="43">
        <v>110</v>
      </c>
      <c r="B112" s="43">
        <v>10</v>
      </c>
      <c r="C112" s="108">
        <v>0.97325450450450446</v>
      </c>
      <c r="D112" s="108"/>
      <c r="E112" s="43">
        <v>110</v>
      </c>
      <c r="F112" s="43">
        <f>IF(回答シート!Q$68=E112,1,0)</f>
        <v>0</v>
      </c>
      <c r="G112" s="108"/>
      <c r="H112" s="108"/>
    </row>
    <row r="113" spans="1:8" hidden="1" x14ac:dyDescent="0.15">
      <c r="A113" s="43">
        <v>111</v>
      </c>
      <c r="B113" s="43">
        <v>3</v>
      </c>
      <c r="C113" s="108">
        <v>0.97409909909909909</v>
      </c>
      <c r="D113" s="108"/>
      <c r="E113" s="43">
        <v>111</v>
      </c>
      <c r="F113" s="43">
        <f>IF(回答シート!Q$68=E113,1,0)</f>
        <v>0</v>
      </c>
      <c r="G113" s="108"/>
      <c r="H113" s="108"/>
    </row>
    <row r="114" spans="1:8" hidden="1" x14ac:dyDescent="0.15">
      <c r="A114" s="43">
        <v>112</v>
      </c>
      <c r="B114" s="43">
        <v>8</v>
      </c>
      <c r="C114" s="108">
        <v>0.97635135135135132</v>
      </c>
      <c r="D114" s="108"/>
      <c r="E114" s="43">
        <v>112</v>
      </c>
      <c r="F114" s="43">
        <f>IF(回答シート!Q$68=E114,1,0)</f>
        <v>0</v>
      </c>
      <c r="G114" s="108"/>
      <c r="H114" s="108"/>
    </row>
    <row r="115" spans="1:8" hidden="1" x14ac:dyDescent="0.15">
      <c r="A115" s="43">
        <v>113</v>
      </c>
      <c r="B115" s="43">
        <v>10</v>
      </c>
      <c r="C115" s="108">
        <v>0.97916666666666663</v>
      </c>
      <c r="D115" s="108"/>
      <c r="E115" s="43">
        <v>113</v>
      </c>
      <c r="F115" s="43">
        <f>IF(回答シート!Q$68=E115,1,0)</f>
        <v>0</v>
      </c>
      <c r="G115" s="108"/>
      <c r="H115" s="108"/>
    </row>
    <row r="116" spans="1:8" hidden="1" x14ac:dyDescent="0.15">
      <c r="A116" s="43">
        <v>114</v>
      </c>
      <c r="B116" s="43">
        <v>9</v>
      </c>
      <c r="C116" s="108">
        <v>0.9817004504504504</v>
      </c>
      <c r="D116" s="108"/>
      <c r="E116" s="43">
        <v>114</v>
      </c>
      <c r="F116" s="43">
        <f>IF(回答シート!Q$68=E116,1,0)</f>
        <v>0</v>
      </c>
      <c r="G116" s="108"/>
      <c r="H116" s="108"/>
    </row>
    <row r="117" spans="1:8" hidden="1" x14ac:dyDescent="0.15">
      <c r="A117" s="43">
        <v>115</v>
      </c>
      <c r="B117" s="43">
        <v>5</v>
      </c>
      <c r="C117" s="108">
        <v>0.98310810810810811</v>
      </c>
      <c r="D117" s="108"/>
      <c r="E117" s="43">
        <v>115</v>
      </c>
      <c r="F117" s="43">
        <f>IF(回答シート!Q$68=E117,1,0)</f>
        <v>0</v>
      </c>
      <c r="G117" s="108"/>
      <c r="H117" s="108"/>
    </row>
    <row r="118" spans="1:8" hidden="1" x14ac:dyDescent="0.15">
      <c r="A118" s="43">
        <v>116</v>
      </c>
      <c r="B118" s="43">
        <v>2</v>
      </c>
      <c r="C118" s="108">
        <v>0.9836711711711712</v>
      </c>
      <c r="D118" s="108"/>
      <c r="E118" s="43">
        <v>116</v>
      </c>
      <c r="F118" s="43">
        <f>IF(回答シート!Q$68=E118,1,0)</f>
        <v>0</v>
      </c>
      <c r="G118" s="108"/>
      <c r="H118" s="108"/>
    </row>
    <row r="119" spans="1:8" hidden="1" x14ac:dyDescent="0.15">
      <c r="A119" s="43">
        <v>117</v>
      </c>
      <c r="B119" s="43">
        <v>5</v>
      </c>
      <c r="C119" s="108">
        <v>0.9850788288288288</v>
      </c>
      <c r="D119" s="108"/>
      <c r="E119" s="43">
        <v>117</v>
      </c>
      <c r="F119" s="43">
        <f>IF(回答シート!Q$68=E119,1,0)</f>
        <v>0</v>
      </c>
      <c r="G119" s="108"/>
      <c r="H119" s="108"/>
    </row>
    <row r="120" spans="1:8" hidden="1" x14ac:dyDescent="0.15">
      <c r="A120" s="43">
        <v>118</v>
      </c>
      <c r="B120" s="43">
        <v>3</v>
      </c>
      <c r="C120" s="108">
        <v>0.98592342342342343</v>
      </c>
      <c r="D120" s="108"/>
      <c r="E120" s="43">
        <v>118</v>
      </c>
      <c r="F120" s="43">
        <f>IF(回答シート!Q$68=E120,1,0)</f>
        <v>0</v>
      </c>
      <c r="G120" s="108"/>
      <c r="H120" s="108"/>
    </row>
    <row r="121" spans="1:8" hidden="1" x14ac:dyDescent="0.15">
      <c r="A121" s="43">
        <v>119</v>
      </c>
      <c r="B121" s="43">
        <v>3</v>
      </c>
      <c r="C121" s="108">
        <v>0.98676801801801806</v>
      </c>
      <c r="D121" s="108"/>
      <c r="E121" s="43">
        <v>119</v>
      </c>
      <c r="F121" s="43">
        <f>IF(回答シート!Q$68=E121,1,0)</f>
        <v>0</v>
      </c>
      <c r="G121" s="108"/>
      <c r="H121" s="108"/>
    </row>
    <row r="122" spans="1:8" hidden="1" x14ac:dyDescent="0.15">
      <c r="A122" s="43">
        <v>120</v>
      </c>
      <c r="B122" s="43">
        <v>3</v>
      </c>
      <c r="C122" s="108">
        <v>0.98761261261261257</v>
      </c>
      <c r="D122" s="108"/>
      <c r="E122" s="43">
        <v>120</v>
      </c>
      <c r="F122" s="43">
        <f>IF(回答シート!Q$68=E122,1,0)</f>
        <v>0</v>
      </c>
      <c r="G122" s="108"/>
      <c r="H122" s="108"/>
    </row>
    <row r="123" spans="1:8" hidden="1" x14ac:dyDescent="0.15">
      <c r="A123" s="43">
        <v>121</v>
      </c>
      <c r="B123" s="43">
        <v>5</v>
      </c>
      <c r="C123" s="108">
        <v>0.98902027027027029</v>
      </c>
      <c r="D123" s="108"/>
      <c r="E123" s="43">
        <v>121</v>
      </c>
      <c r="F123" s="43">
        <f>IF(回答シート!Q$68=E123,1,0)</f>
        <v>0</v>
      </c>
      <c r="G123" s="108"/>
      <c r="H123" s="108"/>
    </row>
    <row r="124" spans="1:8" hidden="1" x14ac:dyDescent="0.15">
      <c r="A124" s="43">
        <v>122</v>
      </c>
      <c r="B124" s="43">
        <v>3</v>
      </c>
      <c r="C124" s="108">
        <v>0.98986486486486491</v>
      </c>
      <c r="D124" s="108"/>
      <c r="E124" s="43">
        <v>122</v>
      </c>
      <c r="F124" s="43">
        <f>IF(回答シート!Q$68=E124,1,0)</f>
        <v>0</v>
      </c>
      <c r="G124" s="108"/>
      <c r="H124" s="108"/>
    </row>
    <row r="125" spans="1:8" hidden="1" x14ac:dyDescent="0.15">
      <c r="A125" s="43">
        <v>123</v>
      </c>
      <c r="B125" s="43">
        <v>5</v>
      </c>
      <c r="C125" s="108">
        <v>0.99127252252252251</v>
      </c>
      <c r="D125" s="108"/>
      <c r="E125" s="43">
        <v>123</v>
      </c>
      <c r="F125" s="43">
        <f>IF(回答シート!Q$68=E125,1,0)</f>
        <v>0</v>
      </c>
      <c r="G125" s="108"/>
      <c r="H125" s="108"/>
    </row>
    <row r="126" spans="1:8" hidden="1" x14ac:dyDescent="0.15">
      <c r="A126" s="43">
        <v>124</v>
      </c>
      <c r="B126" s="43">
        <v>3</v>
      </c>
      <c r="C126" s="108">
        <v>0.99211711711711714</v>
      </c>
      <c r="D126" s="108"/>
      <c r="E126" s="43">
        <v>124</v>
      </c>
      <c r="F126" s="43">
        <f>IF(回答シート!Q$68=E126,1,0)</f>
        <v>0</v>
      </c>
      <c r="G126" s="108"/>
      <c r="H126" s="108"/>
    </row>
    <row r="127" spans="1:8" hidden="1" x14ac:dyDescent="0.15">
      <c r="A127" s="43">
        <v>125</v>
      </c>
      <c r="B127" s="43">
        <v>5</v>
      </c>
      <c r="C127" s="108">
        <v>0.99352477477477474</v>
      </c>
      <c r="D127" s="108"/>
      <c r="E127" s="43">
        <v>125</v>
      </c>
      <c r="F127" s="43">
        <f>IF(回答シート!Q$68=E127,1,0)</f>
        <v>0</v>
      </c>
      <c r="G127" s="108"/>
      <c r="H127" s="108"/>
    </row>
    <row r="128" spans="1:8" hidden="1" x14ac:dyDescent="0.15">
      <c r="A128" s="43">
        <v>126</v>
      </c>
      <c r="B128" s="43">
        <v>1</v>
      </c>
      <c r="C128" s="108">
        <v>0.99380630630630629</v>
      </c>
      <c r="D128" s="108"/>
      <c r="E128" s="43">
        <v>126</v>
      </c>
      <c r="F128" s="43">
        <f>IF(回答シート!Q$68=E128,1,0)</f>
        <v>0</v>
      </c>
      <c r="G128" s="108"/>
      <c r="H128" s="108"/>
    </row>
    <row r="129" spans="1:8" hidden="1" x14ac:dyDescent="0.15">
      <c r="A129" s="43">
        <v>127</v>
      </c>
      <c r="B129" s="43">
        <v>1</v>
      </c>
      <c r="C129" s="108">
        <v>0.99408783783783783</v>
      </c>
      <c r="D129" s="108"/>
      <c r="E129" s="43">
        <v>127</v>
      </c>
      <c r="F129" s="43">
        <f>IF(回答シート!Q$68=E129,1,0)</f>
        <v>0</v>
      </c>
      <c r="G129" s="108"/>
      <c r="H129" s="108"/>
    </row>
    <row r="130" spans="1:8" hidden="1" x14ac:dyDescent="0.15">
      <c r="A130" s="43">
        <v>128</v>
      </c>
      <c r="B130" s="43">
        <v>2</v>
      </c>
      <c r="C130" s="108">
        <v>0.99465090090090091</v>
      </c>
      <c r="D130" s="108"/>
      <c r="E130" s="43">
        <v>128</v>
      </c>
      <c r="F130" s="43">
        <f>IF(回答シート!Q$68=E130,1,0)</f>
        <v>0</v>
      </c>
      <c r="G130" s="108"/>
      <c r="H130" s="108"/>
    </row>
    <row r="131" spans="1:8" hidden="1" x14ac:dyDescent="0.15">
      <c r="A131" s="43">
        <v>129</v>
      </c>
      <c r="B131" s="43">
        <v>2</v>
      </c>
      <c r="C131" s="108">
        <v>0.995213963963964</v>
      </c>
      <c r="D131" s="108"/>
      <c r="E131" s="43">
        <v>129</v>
      </c>
      <c r="F131" s="43">
        <f>IF(回答シート!Q$68=E131,1,0)</f>
        <v>0</v>
      </c>
      <c r="G131" s="108"/>
      <c r="H131" s="108"/>
    </row>
    <row r="132" spans="1:8" hidden="1" x14ac:dyDescent="0.15">
      <c r="A132" s="43">
        <v>130</v>
      </c>
      <c r="B132" s="43">
        <v>0</v>
      </c>
      <c r="C132" s="108">
        <v>0.995213963963964</v>
      </c>
      <c r="D132" s="108"/>
      <c r="E132" s="43">
        <v>130</v>
      </c>
      <c r="F132" s="43">
        <f>IF(回答シート!Q$68=E132,1,0)</f>
        <v>0</v>
      </c>
      <c r="G132" s="108"/>
      <c r="H132" s="108"/>
    </row>
    <row r="133" spans="1:8" hidden="1" x14ac:dyDescent="0.15">
      <c r="A133" s="43">
        <v>131</v>
      </c>
      <c r="B133" s="43">
        <v>1</v>
      </c>
      <c r="C133" s="108">
        <v>0.99549549549549554</v>
      </c>
      <c r="D133" s="108"/>
      <c r="E133" s="43">
        <v>131</v>
      </c>
      <c r="F133" s="43">
        <f>IF(回答シート!Q$68=E133,1,0)</f>
        <v>0</v>
      </c>
      <c r="G133" s="108"/>
      <c r="H133" s="108"/>
    </row>
    <row r="134" spans="1:8" hidden="1" x14ac:dyDescent="0.15">
      <c r="A134" s="43">
        <v>132</v>
      </c>
      <c r="B134" s="43">
        <v>3</v>
      </c>
      <c r="C134" s="108">
        <v>0.99634009009009006</v>
      </c>
      <c r="D134" s="108"/>
      <c r="E134" s="43">
        <v>132</v>
      </c>
      <c r="F134" s="43">
        <f>IF(回答シート!Q$68=E134,1,0)</f>
        <v>0</v>
      </c>
      <c r="G134" s="108"/>
      <c r="H134" s="108"/>
    </row>
    <row r="135" spans="1:8" hidden="1" x14ac:dyDescent="0.15">
      <c r="A135" s="43">
        <v>133</v>
      </c>
      <c r="B135" s="43">
        <v>0</v>
      </c>
      <c r="C135" s="108">
        <v>0.99634009009009006</v>
      </c>
      <c r="D135" s="108"/>
      <c r="E135" s="43">
        <v>133</v>
      </c>
      <c r="F135" s="43">
        <f>IF(回答シート!Q$68=E135,1,0)</f>
        <v>0</v>
      </c>
      <c r="G135" s="108"/>
      <c r="H135" s="108"/>
    </row>
    <row r="136" spans="1:8" hidden="1" x14ac:dyDescent="0.15">
      <c r="A136" s="43">
        <v>134</v>
      </c>
      <c r="B136" s="43">
        <v>0</v>
      </c>
      <c r="C136" s="108">
        <v>0.99634009009009006</v>
      </c>
      <c r="D136" s="108"/>
      <c r="E136" s="43">
        <v>134</v>
      </c>
      <c r="F136" s="43">
        <f>IF(回答シート!Q$68=E136,1,0)</f>
        <v>0</v>
      </c>
      <c r="G136" s="108"/>
      <c r="H136" s="108"/>
    </row>
    <row r="137" spans="1:8" hidden="1" x14ac:dyDescent="0.15">
      <c r="A137" s="43">
        <v>135</v>
      </c>
      <c r="B137" s="43">
        <v>3</v>
      </c>
      <c r="C137" s="108">
        <v>0.99718468468468469</v>
      </c>
      <c r="D137" s="108"/>
      <c r="E137" s="43">
        <v>135</v>
      </c>
      <c r="F137" s="43">
        <f>IF(回答シート!Q$68=E137,1,0)</f>
        <v>0</v>
      </c>
      <c r="G137" s="108"/>
      <c r="H137" s="108"/>
    </row>
    <row r="138" spans="1:8" hidden="1" x14ac:dyDescent="0.15">
      <c r="A138" s="43">
        <v>136</v>
      </c>
      <c r="B138" s="43">
        <v>2</v>
      </c>
      <c r="C138" s="108">
        <v>0.99774774774774777</v>
      </c>
      <c r="D138" s="108"/>
      <c r="E138" s="43">
        <v>136</v>
      </c>
      <c r="F138" s="43">
        <f>IF(回答シート!Q$68=E138,1,0)</f>
        <v>0</v>
      </c>
      <c r="G138" s="108"/>
      <c r="H138" s="108"/>
    </row>
    <row r="139" spans="1:8" hidden="1" x14ac:dyDescent="0.15">
      <c r="A139" s="43">
        <v>137</v>
      </c>
      <c r="B139" s="43">
        <v>0</v>
      </c>
      <c r="C139" s="108">
        <v>0.99774774774774777</v>
      </c>
      <c r="D139" s="108"/>
      <c r="E139" s="43">
        <v>137</v>
      </c>
      <c r="F139" s="43">
        <f>IF(回答シート!Q$68=E139,1,0)</f>
        <v>0</v>
      </c>
      <c r="G139" s="108"/>
      <c r="H139" s="108"/>
    </row>
    <row r="140" spans="1:8" hidden="1" x14ac:dyDescent="0.15">
      <c r="A140" s="43">
        <v>138</v>
      </c>
      <c r="B140" s="43">
        <v>2</v>
      </c>
      <c r="C140" s="108">
        <v>0.99831081081081086</v>
      </c>
      <c r="D140" s="108"/>
      <c r="E140" s="43">
        <v>138</v>
      </c>
      <c r="F140" s="43">
        <f>IF(回答シート!Q$68=E140,1,0)</f>
        <v>0</v>
      </c>
      <c r="G140" s="108"/>
      <c r="H140" s="108"/>
    </row>
    <row r="141" spans="1:8" hidden="1" x14ac:dyDescent="0.15">
      <c r="A141" s="43">
        <v>139</v>
      </c>
      <c r="B141" s="43">
        <v>1</v>
      </c>
      <c r="C141" s="108">
        <v>0.99859234234234229</v>
      </c>
      <c r="D141" s="108"/>
      <c r="E141" s="43">
        <v>139</v>
      </c>
      <c r="F141" s="43">
        <f>IF(回答シート!Q$68=E141,1,0)</f>
        <v>0</v>
      </c>
      <c r="G141" s="108"/>
      <c r="H141" s="108"/>
    </row>
    <row r="142" spans="1:8" hidden="1" x14ac:dyDescent="0.15">
      <c r="A142" s="43">
        <v>140</v>
      </c>
      <c r="B142" s="43">
        <v>0</v>
      </c>
      <c r="C142" s="108">
        <v>0.99859234234234229</v>
      </c>
      <c r="D142" s="108"/>
      <c r="E142" s="43">
        <v>140</v>
      </c>
      <c r="F142" s="43">
        <f>IF(回答シート!Q$68=E142,1,0)</f>
        <v>0</v>
      </c>
      <c r="G142" s="108"/>
      <c r="H142" s="108"/>
    </row>
    <row r="143" spans="1:8" hidden="1" x14ac:dyDescent="0.15">
      <c r="A143" s="43">
        <v>141</v>
      </c>
      <c r="B143" s="43">
        <v>0</v>
      </c>
      <c r="C143" s="108">
        <v>0.99859234234234229</v>
      </c>
      <c r="D143" s="108"/>
      <c r="E143" s="43">
        <v>141</v>
      </c>
      <c r="F143" s="43">
        <f>IF(回答シート!Q$68=E143,1,0)</f>
        <v>0</v>
      </c>
      <c r="G143" s="108"/>
      <c r="H143" s="108"/>
    </row>
    <row r="144" spans="1:8" hidden="1" x14ac:dyDescent="0.15">
      <c r="A144" s="43">
        <v>142</v>
      </c>
      <c r="B144" s="43">
        <v>1</v>
      </c>
      <c r="C144" s="108">
        <v>0.99887387387387383</v>
      </c>
      <c r="D144" s="108"/>
      <c r="E144" s="43">
        <v>142</v>
      </c>
      <c r="F144" s="43">
        <f>IF(回答シート!Q$68=E144,1,0)</f>
        <v>0</v>
      </c>
      <c r="G144" s="108"/>
      <c r="H144" s="108"/>
    </row>
    <row r="145" spans="1:9" hidden="1" x14ac:dyDescent="0.15">
      <c r="A145" s="43">
        <v>143</v>
      </c>
      <c r="B145" s="43">
        <v>0</v>
      </c>
      <c r="C145" s="108">
        <v>0.99887387387387383</v>
      </c>
      <c r="D145" s="108"/>
      <c r="E145" s="43">
        <v>143</v>
      </c>
      <c r="F145" s="43">
        <f>IF(回答シート!Q$68=E145,1,0)</f>
        <v>0</v>
      </c>
      <c r="G145" s="108"/>
      <c r="H145" s="108"/>
    </row>
    <row r="146" spans="1:9" hidden="1" x14ac:dyDescent="0.15">
      <c r="A146" s="43">
        <v>144</v>
      </c>
      <c r="B146" s="43">
        <v>0</v>
      </c>
      <c r="C146" s="108">
        <v>0.99887387387387383</v>
      </c>
      <c r="D146" s="108"/>
      <c r="E146" s="43">
        <v>144</v>
      </c>
      <c r="F146" s="43">
        <f>IF(回答シート!Q$68=E146,1,0)</f>
        <v>0</v>
      </c>
      <c r="G146" s="108"/>
      <c r="H146" s="108"/>
    </row>
    <row r="147" spans="1:9" hidden="1" x14ac:dyDescent="0.15">
      <c r="A147" s="43">
        <v>145</v>
      </c>
      <c r="B147" s="43">
        <v>0</v>
      </c>
      <c r="C147" s="108">
        <v>0.99887387387387383</v>
      </c>
      <c r="D147" s="108"/>
      <c r="E147" s="43">
        <v>145</v>
      </c>
      <c r="F147" s="43">
        <f>IF(回答シート!Q$68=E147,1,0)</f>
        <v>0</v>
      </c>
      <c r="G147" s="108"/>
      <c r="H147" s="108"/>
    </row>
    <row r="148" spans="1:9" hidden="1" x14ac:dyDescent="0.15">
      <c r="A148" s="43">
        <v>146</v>
      </c>
      <c r="B148" s="43">
        <v>0</v>
      </c>
      <c r="C148" s="108">
        <v>0.99887387387387383</v>
      </c>
      <c r="D148" s="108"/>
      <c r="E148" s="43">
        <v>146</v>
      </c>
      <c r="F148" s="43">
        <f>IF(回答シート!Q$68=E148,1,0)</f>
        <v>0</v>
      </c>
      <c r="G148" s="108"/>
      <c r="H148" s="108"/>
    </row>
    <row r="149" spans="1:9" hidden="1" x14ac:dyDescent="0.15">
      <c r="A149" s="43">
        <v>147</v>
      </c>
      <c r="B149" s="43">
        <v>0</v>
      </c>
      <c r="C149" s="108">
        <v>0.99887387387387383</v>
      </c>
      <c r="D149" s="108"/>
      <c r="E149" s="43">
        <v>147</v>
      </c>
      <c r="F149" s="43">
        <f>IF(回答シート!Q$68=E149,1,0)</f>
        <v>0</v>
      </c>
      <c r="G149" s="108"/>
      <c r="H149" s="108"/>
    </row>
    <row r="150" spans="1:9" hidden="1" x14ac:dyDescent="0.15">
      <c r="A150" s="43">
        <v>148</v>
      </c>
      <c r="B150" s="43">
        <v>1</v>
      </c>
      <c r="C150" s="108">
        <v>0.99915540540540537</v>
      </c>
      <c r="D150" s="108"/>
      <c r="E150" s="43">
        <v>148</v>
      </c>
      <c r="F150" s="43">
        <f>IF(回答シート!Q$68=E150,1,0)</f>
        <v>0</v>
      </c>
      <c r="G150" s="108"/>
      <c r="H150" s="108"/>
    </row>
    <row r="151" spans="1:9" hidden="1" x14ac:dyDescent="0.15">
      <c r="A151" s="43">
        <v>149</v>
      </c>
      <c r="B151" s="43">
        <v>1</v>
      </c>
      <c r="C151" s="108">
        <v>0.99943693693693691</v>
      </c>
      <c r="D151" s="108"/>
      <c r="E151" s="43">
        <v>149</v>
      </c>
      <c r="F151" s="43">
        <f>IF(回答シート!Q$68=E151,1,0)</f>
        <v>0</v>
      </c>
      <c r="G151" s="108"/>
      <c r="H151" s="108"/>
    </row>
    <row r="152" spans="1:9" hidden="1" x14ac:dyDescent="0.15">
      <c r="A152" s="43">
        <v>150</v>
      </c>
      <c r="B152" s="43">
        <v>0</v>
      </c>
      <c r="C152" s="108">
        <v>0.99943693693693691</v>
      </c>
      <c r="D152" s="108"/>
      <c r="E152" s="43">
        <v>150</v>
      </c>
      <c r="F152" s="43">
        <f>IF(回答シート!Q$68=E152,1,0)</f>
        <v>0</v>
      </c>
      <c r="G152" s="108"/>
      <c r="H152" s="108"/>
    </row>
    <row r="153" spans="1:9" hidden="1" x14ac:dyDescent="0.15">
      <c r="A153" s="43">
        <v>151</v>
      </c>
      <c r="B153" s="43">
        <v>2</v>
      </c>
      <c r="C153" s="108">
        <v>1</v>
      </c>
      <c r="D153" s="108"/>
      <c r="E153" s="43">
        <v>151</v>
      </c>
      <c r="F153" s="43">
        <f>IF(回答シート!Q$68=E153,1,0)</f>
        <v>0</v>
      </c>
      <c r="G153" s="108"/>
      <c r="H153" s="108"/>
    </row>
    <row r="154" spans="1:9" hidden="1" x14ac:dyDescent="0.15">
      <c r="A154" s="43">
        <v>152</v>
      </c>
      <c r="B154" s="43">
        <v>0</v>
      </c>
      <c r="C154" s="108">
        <v>1</v>
      </c>
      <c r="D154" s="108"/>
      <c r="E154" s="43">
        <v>152</v>
      </c>
      <c r="F154" s="43">
        <f>IF(回答シート!Q$68=E154,1,0)</f>
        <v>0</v>
      </c>
      <c r="G154" s="108"/>
      <c r="H154" s="108"/>
    </row>
    <row r="155" spans="1:9" ht="16.5" hidden="1" thickBot="1" x14ac:dyDescent="0.2">
      <c r="A155" s="113">
        <v>153</v>
      </c>
      <c r="B155" s="113">
        <v>0</v>
      </c>
      <c r="C155" s="114">
        <v>1</v>
      </c>
      <c r="D155" s="115"/>
      <c r="E155" s="113">
        <v>153</v>
      </c>
      <c r="F155" s="43">
        <f>IF(回答シート!Q$68=E155,1,0)</f>
        <v>0</v>
      </c>
      <c r="G155" s="114"/>
      <c r="H155" s="115"/>
      <c r="I155" s="43">
        <f>SUM(B80:B155)</f>
        <v>1106</v>
      </c>
    </row>
  </sheetData>
  <sheetProtection algorithmName="SHA-512" hashValue="93oY1AZSd3/Px4yll212qvqHvVZzGapwidDbFIrMPWlwRPRQa6y2kR8zcnbmVsz4ytHByCVYgR+Vnlo+wj+yqA==" saltValue="H/EK/91Vmta5B2PKB+uw6w==" spinCount="100000" sheet="1" objects="1" scenarios="1"/>
  <phoneticPr fontId="1"/>
  <pageMargins left="0.43" right="0.25"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30"/>
  <sheetViews>
    <sheetView showGridLines="0" zoomScale="115" zoomScaleNormal="115" zoomScaleSheetLayoutView="115" workbookViewId="0">
      <selection activeCell="P7" sqref="P7"/>
    </sheetView>
  </sheetViews>
  <sheetFormatPr defaultColWidth="0" defaultRowHeight="13.5" zeroHeight="1" x14ac:dyDescent="0.15"/>
  <cols>
    <col min="1" max="1" width="2.625" customWidth="1"/>
    <col min="2" max="11" width="9" customWidth="1"/>
    <col min="12" max="12" width="3.5" customWidth="1"/>
    <col min="13" max="13" width="5.125" style="33" customWidth="1"/>
    <col min="14" max="14" width="17.625" customWidth="1"/>
    <col min="15" max="15" width="18.625" customWidth="1"/>
    <col min="16" max="16" width="17.625" customWidth="1"/>
    <col min="17" max="17" width="3.625" customWidth="1"/>
    <col min="18" max="16384" width="9" hidden="1"/>
  </cols>
  <sheetData>
    <row r="1" spans="1:16" s="33" customFormat="1" x14ac:dyDescent="0.15">
      <c r="A1" s="104"/>
      <c r="B1" s="104"/>
      <c r="C1" s="104"/>
      <c r="D1" s="104"/>
      <c r="E1" s="104"/>
      <c r="F1" s="104"/>
      <c r="G1" s="104"/>
      <c r="H1" s="104"/>
      <c r="I1" s="104"/>
      <c r="J1" s="104"/>
      <c r="K1" s="104"/>
      <c r="L1" s="104"/>
    </row>
    <row r="2" spans="1:16" ht="34.5" customHeight="1" x14ac:dyDescent="0.15">
      <c r="A2" s="104"/>
      <c r="B2" s="132" t="s">
        <v>513</v>
      </c>
      <c r="C2" s="132"/>
      <c r="D2" s="132"/>
      <c r="E2" s="132"/>
      <c r="F2" s="132"/>
      <c r="G2" s="132"/>
      <c r="H2" s="132"/>
      <c r="I2" s="132"/>
      <c r="J2" s="132"/>
      <c r="K2" s="132"/>
      <c r="L2" s="104"/>
    </row>
    <row r="3" spans="1:16" s="33" customFormat="1" ht="14.25" thickBot="1" x14ac:dyDescent="0.2">
      <c r="A3" s="104"/>
      <c r="L3" s="104"/>
    </row>
    <row r="4" spans="1:16" x14ac:dyDescent="0.15">
      <c r="A4" s="104"/>
      <c r="L4" s="104"/>
      <c r="N4" s="46"/>
      <c r="O4" s="47" t="s">
        <v>456</v>
      </c>
      <c r="P4" s="48" t="s">
        <v>457</v>
      </c>
    </row>
    <row r="5" spans="1:16" x14ac:dyDescent="0.15">
      <c r="A5" s="104"/>
      <c r="L5" s="104"/>
      <c r="N5" s="49" t="s">
        <v>449</v>
      </c>
      <c r="O5" s="41">
        <v>43.273685270636491</v>
      </c>
      <c r="P5" s="50">
        <f>回答シート!Q70/123*100</f>
        <v>0</v>
      </c>
    </row>
    <row r="6" spans="1:16" x14ac:dyDescent="0.15">
      <c r="A6" s="104"/>
      <c r="L6" s="104"/>
      <c r="N6" s="49" t="s">
        <v>450</v>
      </c>
      <c r="O6" s="41">
        <v>49.236736736736745</v>
      </c>
      <c r="P6" s="50">
        <f>回答シート!Q71/18*100</f>
        <v>0</v>
      </c>
    </row>
    <row r="7" spans="1:16" ht="14.25" thickBot="1" x14ac:dyDescent="0.2">
      <c r="A7" s="104"/>
      <c r="L7" s="104"/>
      <c r="N7" s="51" t="s">
        <v>451</v>
      </c>
      <c r="O7" s="52">
        <v>35.585585585585584</v>
      </c>
      <c r="P7" s="53">
        <f>回答シート!Q72/12*100</f>
        <v>0</v>
      </c>
    </row>
    <row r="8" spans="1:16" ht="14.25" thickBot="1" x14ac:dyDescent="0.2">
      <c r="A8" s="104"/>
      <c r="L8" s="104"/>
      <c r="N8" s="33"/>
      <c r="O8" s="33"/>
      <c r="P8" s="42"/>
    </row>
    <row r="9" spans="1:16" x14ac:dyDescent="0.15">
      <c r="A9" s="104"/>
      <c r="L9" s="104"/>
      <c r="N9" s="54"/>
      <c r="O9" s="47" t="s">
        <v>456</v>
      </c>
      <c r="P9" s="48" t="s">
        <v>457</v>
      </c>
    </row>
    <row r="10" spans="1:16" x14ac:dyDescent="0.15">
      <c r="A10" s="104"/>
      <c r="L10" s="104"/>
      <c r="N10" s="49" t="s">
        <v>452</v>
      </c>
      <c r="O10" s="41">
        <v>44.203802016302021</v>
      </c>
      <c r="P10" s="50">
        <f>回答シート!U70/81*100</f>
        <v>0</v>
      </c>
    </row>
    <row r="11" spans="1:16" x14ac:dyDescent="0.15">
      <c r="A11" s="104"/>
      <c r="L11" s="104"/>
      <c r="N11" s="49" t="s">
        <v>453</v>
      </c>
      <c r="O11" s="41">
        <v>39.749124124124123</v>
      </c>
      <c r="P11" s="50">
        <f>回答シート!Y70/36*100</f>
        <v>0</v>
      </c>
    </row>
    <row r="12" spans="1:16" ht="14.25" thickBot="1" x14ac:dyDescent="0.2">
      <c r="A12" s="104"/>
      <c r="L12" s="104"/>
      <c r="N12" s="51" t="s">
        <v>454</v>
      </c>
      <c r="O12" s="52">
        <v>59.525150150150154</v>
      </c>
      <c r="P12" s="53">
        <f>回答シート!AC70/6*100</f>
        <v>0</v>
      </c>
    </row>
    <row r="13" spans="1:16" x14ac:dyDescent="0.15">
      <c r="A13" s="104"/>
      <c r="L13" s="104"/>
    </row>
    <row r="14" spans="1:16" x14ac:dyDescent="0.15">
      <c r="A14" s="104"/>
      <c r="L14" s="104"/>
    </row>
    <row r="15" spans="1:16" x14ac:dyDescent="0.15">
      <c r="A15" s="104"/>
      <c r="L15" s="104"/>
    </row>
    <row r="16" spans="1:16" x14ac:dyDescent="0.15">
      <c r="A16" s="104"/>
      <c r="L16" s="104"/>
    </row>
    <row r="17" spans="1:12" x14ac:dyDescent="0.15">
      <c r="A17" s="104"/>
      <c r="L17" s="104"/>
    </row>
    <row r="18" spans="1:12" x14ac:dyDescent="0.15">
      <c r="A18" s="104"/>
      <c r="L18" s="104"/>
    </row>
    <row r="19" spans="1:12" x14ac:dyDescent="0.15">
      <c r="A19" s="104"/>
      <c r="L19" s="104"/>
    </row>
    <row r="20" spans="1:12" x14ac:dyDescent="0.15">
      <c r="A20" s="104"/>
      <c r="L20" s="104"/>
    </row>
    <row r="21" spans="1:12" x14ac:dyDescent="0.15">
      <c r="A21" s="104"/>
      <c r="L21" s="104"/>
    </row>
    <row r="22" spans="1:12" x14ac:dyDescent="0.15">
      <c r="A22" s="104"/>
      <c r="L22" s="104"/>
    </row>
    <row r="23" spans="1:12" x14ac:dyDescent="0.15">
      <c r="A23" s="104"/>
      <c r="L23" s="104"/>
    </row>
    <row r="24" spans="1:12" x14ac:dyDescent="0.15">
      <c r="A24" s="104"/>
      <c r="L24" s="104"/>
    </row>
    <row r="25" spans="1:12" x14ac:dyDescent="0.15">
      <c r="A25" s="104"/>
      <c r="L25" s="104"/>
    </row>
    <row r="26" spans="1:12" x14ac:dyDescent="0.15">
      <c r="A26" s="104"/>
      <c r="L26" s="104"/>
    </row>
    <row r="27" spans="1:12" x14ac:dyDescent="0.15">
      <c r="A27" s="104"/>
      <c r="L27" s="104"/>
    </row>
    <row r="28" spans="1:12" x14ac:dyDescent="0.15">
      <c r="A28" s="104"/>
      <c r="L28" s="104"/>
    </row>
    <row r="29" spans="1:12" x14ac:dyDescent="0.15">
      <c r="A29" s="104"/>
      <c r="B29" s="104"/>
      <c r="C29" s="104"/>
      <c r="D29" s="104"/>
      <c r="E29" s="104"/>
      <c r="F29" s="104"/>
      <c r="G29" s="104"/>
      <c r="H29" s="104"/>
      <c r="I29" s="104"/>
      <c r="J29" s="104"/>
      <c r="K29" s="104"/>
      <c r="L29" s="104"/>
    </row>
    <row r="30" spans="1:12" x14ac:dyDescent="0.15"/>
  </sheetData>
  <sheetProtection algorithmName="SHA-512" hashValue="J0td5taDVZMTVD0WsCXaCk807h7wn8aVrUpMPy5itHySIDg5pmLanalU+GmIlR/7tKIjqpAmopd8DHk/1iKRJw==" saltValue="z/J5Yq/LkomwerdGSbcsNg==" spinCount="100000" sheet="1" objects="1" scenarios="1"/>
  <mergeCells count="1">
    <mergeCell ref="B2:K2"/>
  </mergeCells>
  <phoneticPr fontId="1"/>
  <pageMargins left="0.54" right="0.1" top="0.75" bottom="0.75" header="0.3" footer="0.3"/>
  <pageSetup paperSize="9" orientation="portrait" verticalDpi="1200" r:id="rId1"/>
  <colBreaks count="1" manualBreakCount="1">
    <brk id="12" max="2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zoomScale="85" zoomScaleNormal="85" workbookViewId="0"/>
  </sheetViews>
  <sheetFormatPr defaultColWidth="0" defaultRowHeight="13.5" customHeight="1" zeroHeight="1" x14ac:dyDescent="0.15"/>
  <cols>
    <col min="1" max="1" width="1.125" style="118" customWidth="1"/>
    <col min="2" max="18" width="8.75" style="118" customWidth="1"/>
    <col min="19" max="19" width="1.5" style="118" customWidth="1"/>
    <col min="20" max="16384" width="8.75" style="118" hidden="1"/>
  </cols>
  <sheetData>
    <row r="1" spans="2:18" ht="13.5" customHeight="1" x14ac:dyDescent="0.15">
      <c r="B1" s="117"/>
      <c r="C1" s="117"/>
      <c r="D1" s="117"/>
      <c r="E1" s="117"/>
      <c r="F1" s="117"/>
      <c r="G1" s="117"/>
      <c r="H1" s="117"/>
      <c r="I1" s="117"/>
      <c r="J1" s="117"/>
      <c r="K1" s="117"/>
      <c r="L1" s="117"/>
      <c r="M1" s="117"/>
      <c r="N1" s="117"/>
      <c r="O1" s="117"/>
      <c r="P1" s="117"/>
      <c r="Q1" s="117"/>
      <c r="R1" s="117"/>
    </row>
    <row r="2" spans="2:18" ht="13.5" customHeight="1" x14ac:dyDescent="0.15">
      <c r="B2" s="117"/>
      <c r="C2" s="117"/>
      <c r="D2" s="117"/>
      <c r="E2" s="117"/>
      <c r="F2" s="117"/>
      <c r="G2" s="117"/>
      <c r="H2" s="117"/>
      <c r="I2" s="117"/>
      <c r="J2" s="117"/>
      <c r="K2" s="117"/>
      <c r="L2" s="117"/>
      <c r="M2" s="117"/>
      <c r="N2" s="117"/>
      <c r="O2" s="117"/>
      <c r="P2" s="117"/>
      <c r="Q2" s="117"/>
      <c r="R2" s="117"/>
    </row>
    <row r="3" spans="2:18" ht="13.5" customHeight="1" x14ac:dyDescent="0.15">
      <c r="B3" s="117"/>
      <c r="C3" s="117"/>
      <c r="D3" s="117"/>
      <c r="E3" s="117"/>
      <c r="F3" s="117"/>
      <c r="G3" s="117"/>
      <c r="H3" s="117"/>
      <c r="I3" s="117"/>
      <c r="J3" s="117"/>
      <c r="K3" s="117"/>
      <c r="L3" s="117"/>
      <c r="M3" s="117"/>
      <c r="N3" s="117"/>
      <c r="O3" s="117"/>
      <c r="P3" s="117"/>
      <c r="Q3" s="117"/>
      <c r="R3" s="117"/>
    </row>
    <row r="4" spans="2:18" ht="13.5" customHeight="1" x14ac:dyDescent="0.15">
      <c r="B4" s="117"/>
      <c r="C4" s="117"/>
      <c r="D4" s="117"/>
      <c r="E4" s="117"/>
      <c r="F4" s="117"/>
      <c r="G4" s="117"/>
      <c r="H4" s="117"/>
      <c r="I4" s="117"/>
      <c r="J4" s="117"/>
      <c r="K4" s="117"/>
      <c r="L4" s="117"/>
      <c r="M4" s="117"/>
      <c r="N4" s="117"/>
      <c r="O4" s="117"/>
      <c r="P4" s="117"/>
      <c r="Q4" s="117"/>
      <c r="R4" s="117"/>
    </row>
    <row r="5" spans="2:18" ht="13.5" customHeight="1" x14ac:dyDescent="0.15">
      <c r="B5" s="117"/>
      <c r="C5" s="117"/>
      <c r="D5" s="117"/>
      <c r="E5" s="117"/>
      <c r="F5" s="117"/>
      <c r="G5" s="117"/>
      <c r="H5" s="117"/>
      <c r="I5" s="117"/>
      <c r="J5" s="117"/>
      <c r="K5" s="117"/>
      <c r="L5" s="117"/>
      <c r="M5" s="117"/>
      <c r="N5" s="117"/>
      <c r="O5" s="117"/>
      <c r="P5" s="117"/>
      <c r="Q5" s="117"/>
      <c r="R5" s="117"/>
    </row>
    <row r="6" spans="2:18" ht="13.5" customHeight="1" x14ac:dyDescent="0.15">
      <c r="B6" s="117"/>
      <c r="C6" s="117"/>
      <c r="D6" s="117"/>
      <c r="E6" s="117"/>
      <c r="F6" s="117"/>
      <c r="G6" s="117"/>
      <c r="H6" s="117"/>
      <c r="I6" s="117"/>
      <c r="J6" s="117"/>
      <c r="K6" s="117"/>
      <c r="L6" s="117"/>
      <c r="M6" s="117"/>
      <c r="N6" s="117"/>
      <c r="O6" s="117"/>
      <c r="P6" s="117"/>
      <c r="Q6" s="117"/>
      <c r="R6" s="117"/>
    </row>
    <row r="7" spans="2:18" ht="13.5" customHeight="1" x14ac:dyDescent="0.15">
      <c r="B7" s="117"/>
      <c r="C7" s="117"/>
      <c r="D7" s="117"/>
      <c r="E7" s="117"/>
      <c r="F7" s="117"/>
      <c r="G7" s="117"/>
      <c r="H7" s="117"/>
      <c r="I7" s="117"/>
      <c r="J7" s="117"/>
      <c r="K7" s="117"/>
      <c r="L7" s="117"/>
      <c r="M7" s="117"/>
      <c r="N7" s="117"/>
      <c r="O7" s="117"/>
      <c r="P7" s="117"/>
      <c r="Q7" s="117"/>
      <c r="R7" s="117"/>
    </row>
    <row r="8" spans="2:18" ht="13.5" customHeight="1" x14ac:dyDescent="0.15">
      <c r="B8" s="117"/>
      <c r="C8" s="117"/>
      <c r="D8" s="117"/>
      <c r="E8" s="117"/>
      <c r="F8" s="117"/>
      <c r="G8" s="117"/>
      <c r="H8" s="117"/>
      <c r="I8" s="117"/>
      <c r="J8" s="117"/>
      <c r="K8" s="117"/>
      <c r="L8" s="117"/>
      <c r="M8" s="117"/>
      <c r="N8" s="117"/>
      <c r="O8" s="117"/>
      <c r="P8" s="117"/>
      <c r="Q8" s="117"/>
      <c r="R8" s="117"/>
    </row>
    <row r="9" spans="2:18" ht="13.5" customHeight="1" x14ac:dyDescent="0.15">
      <c r="B9" s="117"/>
      <c r="C9" s="117"/>
      <c r="D9" s="117"/>
      <c r="E9" s="117"/>
      <c r="F9" s="117"/>
      <c r="G9" s="117"/>
      <c r="H9" s="117"/>
      <c r="I9" s="117"/>
      <c r="J9" s="117"/>
      <c r="K9" s="117"/>
      <c r="L9" s="117"/>
      <c r="M9" s="117"/>
      <c r="N9" s="117"/>
      <c r="O9" s="117"/>
      <c r="P9" s="117"/>
      <c r="Q9" s="117"/>
      <c r="R9" s="117"/>
    </row>
    <row r="10" spans="2:18" ht="13.5" customHeight="1" x14ac:dyDescent="0.15">
      <c r="B10" s="117"/>
      <c r="C10" s="117"/>
      <c r="D10" s="117"/>
      <c r="E10" s="117"/>
      <c r="F10" s="117"/>
      <c r="G10" s="117"/>
      <c r="H10" s="117"/>
      <c r="I10" s="117"/>
      <c r="J10" s="117"/>
      <c r="K10" s="117"/>
      <c r="L10" s="117"/>
      <c r="M10" s="117"/>
      <c r="N10" s="117"/>
      <c r="O10" s="117"/>
      <c r="P10" s="117"/>
      <c r="Q10" s="117"/>
      <c r="R10" s="117"/>
    </row>
    <row r="11" spans="2:18" ht="13.5" customHeight="1" x14ac:dyDescent="0.15">
      <c r="B11" s="117"/>
      <c r="C11" s="117"/>
      <c r="D11" s="117"/>
      <c r="E11" s="117"/>
      <c r="F11" s="117"/>
      <c r="G11" s="117"/>
      <c r="H11" s="117"/>
      <c r="I11" s="117"/>
      <c r="J11" s="117"/>
      <c r="K11" s="117"/>
      <c r="L11" s="117"/>
      <c r="M11" s="117"/>
      <c r="N11" s="117"/>
      <c r="O11" s="117"/>
      <c r="P11" s="117"/>
      <c r="Q11" s="117"/>
      <c r="R11" s="117"/>
    </row>
    <row r="12" spans="2:18" ht="13.5" customHeight="1" x14ac:dyDescent="0.15">
      <c r="B12" s="117"/>
      <c r="C12" s="117"/>
      <c r="D12" s="117"/>
      <c r="E12" s="117"/>
      <c r="F12" s="117"/>
      <c r="G12" s="117"/>
      <c r="H12" s="117"/>
      <c r="I12" s="117"/>
      <c r="J12" s="117"/>
      <c r="K12" s="117"/>
      <c r="L12" s="117"/>
      <c r="M12" s="117"/>
      <c r="N12" s="117"/>
      <c r="O12" s="117"/>
      <c r="P12" s="117"/>
      <c r="Q12" s="117"/>
      <c r="R12" s="117"/>
    </row>
    <row r="13" spans="2:18" ht="18.75" x14ac:dyDescent="0.2">
      <c r="B13" s="117"/>
      <c r="C13" s="117"/>
      <c r="D13" s="117"/>
      <c r="E13" s="119"/>
      <c r="F13" s="117"/>
      <c r="G13" s="117"/>
      <c r="H13" s="117"/>
      <c r="I13" s="117"/>
      <c r="J13" s="117"/>
      <c r="K13" s="117"/>
      <c r="L13" s="117"/>
      <c r="M13" s="117"/>
      <c r="N13" s="117"/>
      <c r="O13" s="117"/>
      <c r="P13" s="117"/>
      <c r="Q13" s="117"/>
      <c r="R13" s="117"/>
    </row>
    <row r="14" spans="2:18" ht="13.5" customHeight="1" x14ac:dyDescent="0.15">
      <c r="B14" s="117"/>
      <c r="C14" s="117"/>
      <c r="D14" s="117"/>
      <c r="E14" s="117"/>
      <c r="F14" s="117"/>
      <c r="G14" s="117"/>
      <c r="H14" s="117"/>
      <c r="I14" s="117"/>
      <c r="J14" s="117"/>
      <c r="K14" s="117"/>
      <c r="L14" s="117"/>
      <c r="M14" s="117"/>
      <c r="N14" s="117"/>
      <c r="O14" s="117"/>
      <c r="P14" s="117"/>
      <c r="Q14" s="117"/>
      <c r="R14" s="117"/>
    </row>
    <row r="15" spans="2:18" ht="13.5" customHeight="1" x14ac:dyDescent="0.15">
      <c r="B15" s="117"/>
      <c r="C15" s="117"/>
      <c r="D15" s="117"/>
      <c r="E15" s="117"/>
      <c r="F15" s="117"/>
      <c r="G15" s="117"/>
      <c r="H15" s="117"/>
      <c r="I15" s="117"/>
      <c r="J15" s="117"/>
      <c r="K15" s="117"/>
      <c r="L15" s="117"/>
      <c r="M15" s="117"/>
      <c r="N15" s="117"/>
      <c r="O15" s="117"/>
      <c r="P15" s="117"/>
      <c r="Q15" s="117"/>
      <c r="R15" s="117"/>
    </row>
    <row r="16" spans="2:18" ht="13.5" customHeight="1" x14ac:dyDescent="0.15">
      <c r="B16" s="117"/>
      <c r="C16" s="117"/>
      <c r="D16" s="117"/>
      <c r="E16" s="117"/>
      <c r="F16" s="117"/>
      <c r="G16" s="117"/>
      <c r="H16" s="117"/>
      <c r="I16" s="117"/>
      <c r="J16" s="117"/>
      <c r="K16" s="117"/>
      <c r="L16" s="117"/>
      <c r="M16" s="117"/>
      <c r="N16" s="117"/>
      <c r="O16" s="117"/>
      <c r="P16" s="117"/>
      <c r="Q16" s="117"/>
      <c r="R16" s="117"/>
    </row>
    <row r="17" spans="2:18" ht="13.5" customHeight="1" x14ac:dyDescent="0.15">
      <c r="B17" s="117"/>
      <c r="C17" s="117"/>
      <c r="D17" s="117"/>
      <c r="E17" s="117"/>
      <c r="F17" s="117"/>
      <c r="G17" s="117"/>
      <c r="H17" s="117"/>
      <c r="I17" s="117"/>
      <c r="J17" s="117"/>
      <c r="K17" s="117"/>
      <c r="L17" s="117"/>
      <c r="M17" s="117"/>
      <c r="N17" s="117"/>
      <c r="O17" s="117"/>
      <c r="P17" s="117"/>
      <c r="Q17" s="117"/>
      <c r="R17" s="117"/>
    </row>
    <row r="18" spans="2:18" ht="13.5" customHeight="1" x14ac:dyDescent="0.15">
      <c r="B18" s="117"/>
      <c r="C18" s="117"/>
      <c r="D18" s="117"/>
      <c r="E18" s="117"/>
      <c r="F18" s="117"/>
      <c r="G18" s="117"/>
      <c r="H18" s="117"/>
      <c r="I18" s="117"/>
      <c r="J18" s="117"/>
      <c r="K18" s="117"/>
      <c r="L18" s="117"/>
      <c r="M18" s="117"/>
      <c r="N18" s="117"/>
      <c r="O18" s="117"/>
      <c r="P18" s="117"/>
      <c r="Q18" s="117"/>
      <c r="R18" s="117"/>
    </row>
    <row r="19" spans="2:18" ht="13.5" customHeight="1" x14ac:dyDescent="0.15">
      <c r="B19" s="117"/>
      <c r="C19" s="117"/>
      <c r="D19" s="117"/>
      <c r="E19" s="117"/>
      <c r="F19" s="117"/>
      <c r="G19" s="117"/>
      <c r="H19" s="117"/>
      <c r="I19" s="117"/>
      <c r="J19" s="117"/>
      <c r="K19" s="117"/>
      <c r="L19" s="117"/>
      <c r="M19" s="117"/>
      <c r="N19" s="117"/>
      <c r="O19" s="117"/>
      <c r="P19" s="117"/>
      <c r="Q19" s="117"/>
      <c r="R19" s="117"/>
    </row>
    <row r="20" spans="2:18" ht="13.5" customHeight="1" x14ac:dyDescent="0.15">
      <c r="B20" s="117"/>
      <c r="C20" s="117"/>
      <c r="D20" s="117"/>
      <c r="E20" s="117"/>
      <c r="F20" s="117"/>
      <c r="G20" s="117"/>
      <c r="H20" s="117"/>
      <c r="I20" s="117"/>
      <c r="J20" s="117"/>
      <c r="K20" s="117"/>
      <c r="L20" s="117"/>
      <c r="M20" s="117"/>
      <c r="N20" s="117"/>
      <c r="O20" s="117"/>
      <c r="P20" s="117"/>
      <c r="Q20" s="117"/>
      <c r="R20" s="117"/>
    </row>
    <row r="21" spans="2:18" ht="13.5" customHeight="1" x14ac:dyDescent="0.15">
      <c r="B21" s="117"/>
      <c r="C21" s="117"/>
      <c r="D21" s="117"/>
      <c r="E21" s="117"/>
      <c r="F21" s="117"/>
      <c r="G21" s="117"/>
      <c r="H21" s="117"/>
      <c r="I21" s="117"/>
      <c r="J21" s="117"/>
      <c r="K21" s="117"/>
      <c r="L21" s="117"/>
      <c r="M21" s="117"/>
      <c r="N21" s="117"/>
      <c r="O21" s="117"/>
      <c r="P21" s="117"/>
      <c r="Q21" s="117"/>
      <c r="R21" s="117"/>
    </row>
    <row r="22" spans="2:18" ht="13.5" customHeight="1" x14ac:dyDescent="0.15">
      <c r="B22" s="117"/>
      <c r="C22" s="117"/>
      <c r="D22" s="117"/>
      <c r="E22" s="117"/>
      <c r="F22" s="117"/>
      <c r="G22" s="117"/>
      <c r="H22" s="117"/>
      <c r="I22" s="117"/>
      <c r="J22" s="117"/>
      <c r="K22" s="117"/>
      <c r="L22" s="117"/>
      <c r="M22" s="117"/>
      <c r="N22" s="117"/>
      <c r="O22" s="117"/>
      <c r="P22" s="117"/>
      <c r="Q22" s="117"/>
      <c r="R22" s="117"/>
    </row>
    <row r="23" spans="2:18" ht="13.5" customHeight="1" x14ac:dyDescent="0.15">
      <c r="B23" s="117"/>
      <c r="C23" s="117"/>
      <c r="D23" s="117"/>
      <c r="E23" s="117"/>
      <c r="F23" s="117"/>
      <c r="G23" s="117"/>
      <c r="H23" s="117"/>
      <c r="I23" s="117"/>
      <c r="J23" s="117"/>
      <c r="K23" s="117"/>
      <c r="L23" s="117"/>
      <c r="M23" s="117"/>
      <c r="N23" s="117"/>
      <c r="O23" s="117"/>
      <c r="P23" s="117"/>
      <c r="Q23" s="117"/>
      <c r="R23" s="117"/>
    </row>
    <row r="24" spans="2:18" ht="13.5" customHeight="1" x14ac:dyDescent="0.15">
      <c r="B24" s="117"/>
      <c r="C24" s="117"/>
      <c r="D24" s="117"/>
      <c r="E24" s="117"/>
      <c r="F24" s="117"/>
      <c r="G24" s="117"/>
      <c r="H24" s="117"/>
      <c r="I24" s="117"/>
      <c r="J24" s="117"/>
      <c r="K24" s="117"/>
      <c r="L24" s="117"/>
      <c r="M24" s="117"/>
      <c r="N24" s="117"/>
      <c r="O24" s="117"/>
      <c r="P24" s="117"/>
      <c r="Q24" s="117"/>
      <c r="R24" s="117"/>
    </row>
    <row r="25" spans="2:18" ht="13.5" customHeight="1" x14ac:dyDescent="0.15">
      <c r="B25" s="117"/>
      <c r="C25" s="117"/>
      <c r="D25" s="117"/>
      <c r="E25" s="117"/>
      <c r="F25" s="117"/>
      <c r="G25" s="117"/>
      <c r="H25" s="117"/>
      <c r="I25" s="117"/>
      <c r="J25" s="117"/>
      <c r="K25" s="117"/>
      <c r="L25" s="117"/>
      <c r="M25" s="117"/>
      <c r="N25" s="117"/>
      <c r="O25" s="117"/>
      <c r="P25" s="117"/>
      <c r="Q25" s="117"/>
      <c r="R25" s="117"/>
    </row>
    <row r="26" spans="2:18" ht="13.5" customHeight="1" x14ac:dyDescent="0.15">
      <c r="B26" s="117"/>
      <c r="C26" s="117"/>
      <c r="D26" s="117"/>
      <c r="E26" s="117"/>
      <c r="F26" s="117"/>
      <c r="G26" s="117"/>
      <c r="H26" s="117"/>
      <c r="I26" s="117"/>
      <c r="J26" s="117"/>
      <c r="K26" s="117"/>
      <c r="L26" s="117"/>
      <c r="M26" s="117"/>
      <c r="N26" s="117"/>
      <c r="O26" s="117"/>
      <c r="P26" s="117"/>
      <c r="Q26" s="117"/>
      <c r="R26" s="117"/>
    </row>
    <row r="27" spans="2:18" ht="13.5" customHeight="1" x14ac:dyDescent="0.15">
      <c r="B27" s="117"/>
      <c r="C27" s="117"/>
      <c r="D27" s="117"/>
      <c r="E27" s="117"/>
      <c r="F27" s="117"/>
      <c r="G27" s="117"/>
      <c r="H27" s="117"/>
      <c r="I27" s="117"/>
      <c r="J27" s="117"/>
      <c r="K27" s="117"/>
      <c r="L27" s="117"/>
      <c r="M27" s="117"/>
      <c r="N27" s="117"/>
      <c r="O27" s="117"/>
      <c r="P27" s="117"/>
      <c r="Q27" s="117"/>
      <c r="R27" s="117"/>
    </row>
    <row r="28" spans="2:18" ht="13.5" customHeight="1" x14ac:dyDescent="0.15">
      <c r="B28" s="117"/>
      <c r="C28" s="117"/>
      <c r="D28" s="117"/>
      <c r="E28" s="117"/>
      <c r="F28" s="117"/>
      <c r="G28" s="117"/>
      <c r="H28" s="117"/>
      <c r="I28" s="117"/>
      <c r="J28" s="117"/>
      <c r="K28" s="117"/>
      <c r="L28" s="117"/>
      <c r="M28" s="117"/>
      <c r="N28" s="117"/>
      <c r="O28" s="117"/>
      <c r="P28" s="117"/>
      <c r="Q28" s="117"/>
      <c r="R28" s="117"/>
    </row>
    <row r="29" spans="2:18" ht="13.5" customHeight="1" x14ac:dyDescent="0.15">
      <c r="B29" s="117"/>
      <c r="C29" s="117"/>
      <c r="D29" s="117"/>
      <c r="E29" s="117"/>
      <c r="F29" s="117"/>
      <c r="G29" s="117"/>
      <c r="H29" s="117"/>
      <c r="I29" s="117"/>
      <c r="J29" s="117"/>
      <c r="K29" s="117"/>
      <c r="L29" s="117"/>
      <c r="M29" s="117"/>
      <c r="N29" s="117"/>
      <c r="O29" s="117"/>
      <c r="P29" s="117"/>
      <c r="Q29" s="117"/>
      <c r="R29" s="117"/>
    </row>
    <row r="30" spans="2:18" ht="13.5" customHeight="1" x14ac:dyDescent="0.15">
      <c r="B30" s="117"/>
      <c r="C30" s="117"/>
      <c r="D30" s="117"/>
      <c r="E30" s="117"/>
      <c r="F30" s="117"/>
      <c r="G30" s="117"/>
      <c r="H30" s="117"/>
      <c r="I30" s="117"/>
      <c r="J30" s="117"/>
      <c r="K30" s="117"/>
      <c r="L30" s="117"/>
      <c r="M30" s="117"/>
      <c r="N30" s="117"/>
      <c r="O30" s="117"/>
      <c r="P30" s="117"/>
      <c r="Q30" s="117"/>
      <c r="R30" s="117"/>
    </row>
    <row r="31" spans="2:18" ht="13.5" customHeight="1" x14ac:dyDescent="0.15">
      <c r="B31" s="117"/>
      <c r="C31" s="117"/>
      <c r="D31" s="117"/>
      <c r="E31" s="117"/>
      <c r="F31" s="117"/>
      <c r="G31" s="117"/>
      <c r="H31" s="117"/>
      <c r="I31" s="117"/>
      <c r="J31" s="117"/>
      <c r="K31" s="117"/>
      <c r="L31" s="117"/>
      <c r="M31" s="117"/>
      <c r="N31" s="117"/>
      <c r="O31" s="117"/>
      <c r="P31" s="117"/>
      <c r="Q31" s="117"/>
      <c r="R31" s="117"/>
    </row>
    <row r="32" spans="2:18" ht="13.5" customHeight="1" x14ac:dyDescent="0.15">
      <c r="B32" s="117"/>
      <c r="C32" s="117"/>
      <c r="D32" s="117"/>
      <c r="E32" s="117"/>
      <c r="F32" s="117"/>
      <c r="G32" s="117"/>
      <c r="H32" s="117"/>
      <c r="I32" s="117"/>
      <c r="J32" s="117"/>
      <c r="K32" s="117"/>
      <c r="L32" s="117"/>
      <c r="M32" s="117"/>
      <c r="N32" s="117"/>
      <c r="O32" s="117"/>
      <c r="P32" s="117"/>
      <c r="Q32" s="117"/>
      <c r="R32" s="117"/>
    </row>
    <row r="33" spans="2:18" ht="13.5" customHeight="1" x14ac:dyDescent="0.15">
      <c r="B33" s="117"/>
      <c r="C33" s="117"/>
      <c r="D33" s="117"/>
      <c r="E33" s="117"/>
      <c r="F33" s="117"/>
      <c r="G33" s="117"/>
      <c r="H33" s="117"/>
      <c r="I33" s="117"/>
      <c r="J33" s="117"/>
      <c r="K33" s="117"/>
      <c r="L33" s="117"/>
      <c r="M33" s="117"/>
      <c r="N33" s="117"/>
      <c r="O33" s="117"/>
      <c r="P33" s="117"/>
      <c r="Q33" s="117"/>
      <c r="R33" s="117"/>
    </row>
    <row r="34" spans="2:18" ht="13.5" customHeight="1" x14ac:dyDescent="0.15">
      <c r="B34" s="117"/>
      <c r="C34" s="117"/>
      <c r="D34" s="117"/>
      <c r="E34" s="117"/>
      <c r="F34" s="117"/>
      <c r="G34" s="117"/>
      <c r="H34" s="117"/>
      <c r="I34" s="117"/>
      <c r="J34" s="117"/>
      <c r="K34" s="117"/>
      <c r="L34" s="117"/>
      <c r="M34" s="117"/>
      <c r="N34" s="117"/>
      <c r="O34" s="117"/>
      <c r="P34" s="117"/>
      <c r="Q34" s="117"/>
      <c r="R34" s="117"/>
    </row>
    <row r="35" spans="2:18" ht="13.5" customHeight="1" x14ac:dyDescent="0.15">
      <c r="B35" s="117"/>
      <c r="C35" s="117"/>
      <c r="D35" s="117"/>
      <c r="E35" s="117"/>
      <c r="F35" s="117"/>
      <c r="G35" s="117"/>
      <c r="H35" s="117"/>
      <c r="I35" s="117"/>
      <c r="J35" s="117"/>
      <c r="K35" s="117"/>
      <c r="L35" s="117"/>
      <c r="M35" s="117"/>
      <c r="N35" s="117"/>
      <c r="O35" s="117"/>
      <c r="P35" s="117"/>
      <c r="Q35" s="117"/>
      <c r="R35" s="117"/>
    </row>
    <row r="36" spans="2:18" ht="13.5" customHeight="1" x14ac:dyDescent="0.15">
      <c r="B36" s="117"/>
      <c r="C36" s="117"/>
      <c r="D36" s="117"/>
      <c r="E36" s="117"/>
      <c r="F36" s="117"/>
      <c r="G36" s="117"/>
      <c r="H36" s="117"/>
      <c r="I36" s="117"/>
      <c r="J36" s="117"/>
      <c r="K36" s="117"/>
      <c r="L36" s="117"/>
      <c r="M36" s="117"/>
      <c r="N36" s="117"/>
      <c r="O36" s="117"/>
      <c r="P36" s="117"/>
      <c r="Q36" s="117"/>
      <c r="R36" s="117"/>
    </row>
    <row r="37" spans="2:18" ht="13.5" customHeight="1" x14ac:dyDescent="0.15">
      <c r="G37" s="117"/>
      <c r="H37" s="117"/>
      <c r="I37" s="117"/>
      <c r="J37" s="117"/>
      <c r="K37" s="117"/>
      <c r="L37" s="117"/>
      <c r="M37" s="117"/>
      <c r="N37" s="117"/>
      <c r="O37" s="117"/>
      <c r="P37" s="117"/>
      <c r="Q37" s="117"/>
      <c r="R37" s="117"/>
    </row>
    <row r="38" spans="2:18" ht="13.5" hidden="1" customHeight="1" x14ac:dyDescent="0.15">
      <c r="J38" s="117"/>
      <c r="K38" s="117"/>
      <c r="L38" s="117"/>
      <c r="M38" s="117"/>
      <c r="N38" s="117"/>
      <c r="O38" s="117"/>
      <c r="P38" s="117"/>
      <c r="Q38" s="117"/>
      <c r="R38" s="117"/>
    </row>
  </sheetData>
  <sheetProtection algorithmName="SHA-512" hashValue="L31Wlobh6GlbZnKOkCrPu9x+ELWKdJYY03bkX6/pxN+wh0t0zC5gxiuUntFK2LyYPaetW2JlIZA8qaqWbCZ9KQ==" saltValue="GeDBxmxk2F+J+KlrYPgDQg==" spinCount="100000" sheet="1" objects="1" scenarios="1"/>
  <phoneticPr fontId="1"/>
  <printOptions horizontalCentered="1"/>
  <pageMargins left="0.59055118110236227" right="0.59055118110236227" top="0.78740157480314965" bottom="0.59055118110236227" header="0.51181102362204722" footer="0.51181102362204722"/>
  <pageSetup paperSize="0" orientation="portrait" horizontalDpi="0" verticalDpi="0" copies="0" r:id="rId1"/>
  <headerFooter alignWithMargins="0">
    <oddHeader>&amp;L&amp;F&amp;R&amp;A</oddHeader>
    <oddFooter>&amp;C&amp;P/&amp;N</oddFooter>
  </headerFooter>
  <rowBreaks count="1" manualBreakCount="1">
    <brk id="37"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C9" sqref="A1:C9"/>
    </sheetView>
  </sheetViews>
  <sheetFormatPr defaultRowHeight="13.5" x14ac:dyDescent="0.15"/>
  <cols>
    <col min="1" max="1" width="17.625" style="33" bestFit="1" customWidth="1"/>
    <col min="2" max="2" width="15.125" style="33" bestFit="1" customWidth="1"/>
    <col min="3" max="3" width="12.625" style="33" bestFit="1" customWidth="1"/>
    <col min="4" max="16384" width="9" style="33"/>
  </cols>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election activeCell="C9" sqref="A1:C9"/>
    </sheetView>
  </sheetViews>
  <sheetFormatPr defaultRowHeight="13.5" x14ac:dyDescent="0.15"/>
  <cols>
    <col min="1" max="1" width="6.25" style="1" bestFit="1" customWidth="1"/>
    <col min="2" max="2" width="8.625" customWidth="1"/>
    <col min="3" max="9" width="10.375" customWidth="1"/>
    <col min="10" max="10" width="18.25" style="1" customWidth="1"/>
    <col min="12" max="12" width="9.5" bestFit="1" customWidth="1"/>
  </cols>
  <sheetData>
    <row r="1" spans="1:10" ht="17.25" x14ac:dyDescent="0.15">
      <c r="A1" s="4" t="s">
        <v>0</v>
      </c>
      <c r="B1" s="133" t="s">
        <v>301</v>
      </c>
      <c r="C1" s="134"/>
      <c r="D1" s="134"/>
      <c r="E1" s="134"/>
      <c r="F1" s="134"/>
      <c r="G1" s="134"/>
      <c r="H1" s="134"/>
      <c r="I1" s="134"/>
      <c r="J1" s="4" t="s">
        <v>5</v>
      </c>
    </row>
    <row r="2" spans="1:10" x14ac:dyDescent="0.15">
      <c r="I2" s="2" t="s">
        <v>440</v>
      </c>
      <c r="J2" s="8"/>
    </row>
    <row r="4" spans="1:10" ht="17.25" x14ac:dyDescent="0.15">
      <c r="A4" s="4" t="s">
        <v>7</v>
      </c>
      <c r="B4" s="133" t="s">
        <v>353</v>
      </c>
      <c r="C4" s="134"/>
      <c r="D4" s="134"/>
      <c r="E4" s="134"/>
      <c r="F4" s="134"/>
      <c r="G4" s="134"/>
      <c r="H4" s="134"/>
      <c r="I4" s="134"/>
      <c r="J4" s="4" t="s">
        <v>5</v>
      </c>
    </row>
    <row r="5" spans="1:10" x14ac:dyDescent="0.15">
      <c r="B5" s="135" t="s">
        <v>1</v>
      </c>
      <c r="C5" s="135"/>
      <c r="D5" s="135"/>
      <c r="E5" s="135"/>
      <c r="F5" s="135"/>
      <c r="G5" s="135"/>
      <c r="H5" s="135"/>
      <c r="I5" s="135"/>
    </row>
    <row r="6" spans="1:10" x14ac:dyDescent="0.15">
      <c r="I6" s="2" t="s">
        <v>440</v>
      </c>
      <c r="J6" s="8"/>
    </row>
    <row r="7" spans="1:10" ht="17.25" x14ac:dyDescent="0.15">
      <c r="A7" s="4" t="s">
        <v>8</v>
      </c>
      <c r="B7" s="133" t="s">
        <v>354</v>
      </c>
      <c r="C7" s="134"/>
      <c r="D7" s="134"/>
      <c r="E7" s="134"/>
      <c r="F7" s="134"/>
      <c r="G7" s="134"/>
      <c r="H7" s="134"/>
      <c r="I7" s="134"/>
      <c r="J7" s="4" t="s">
        <v>5</v>
      </c>
    </row>
    <row r="8" spans="1:10" x14ac:dyDescent="0.15">
      <c r="I8" s="2" t="s">
        <v>440</v>
      </c>
      <c r="J8" s="8"/>
    </row>
    <row r="10" spans="1:10" ht="17.25" x14ac:dyDescent="0.15">
      <c r="A10" s="4" t="s">
        <v>58</v>
      </c>
      <c r="B10" s="133" t="s">
        <v>364</v>
      </c>
      <c r="C10" s="134"/>
      <c r="D10" s="134"/>
      <c r="E10" s="134"/>
      <c r="F10" s="134"/>
      <c r="G10" s="134"/>
      <c r="H10" s="134"/>
      <c r="I10" s="134"/>
      <c r="J10" s="4" t="s">
        <v>5</v>
      </c>
    </row>
    <row r="11" spans="1:10" x14ac:dyDescent="0.15">
      <c r="I11" s="2" t="s">
        <v>440</v>
      </c>
      <c r="J11" s="8"/>
    </row>
    <row r="13" spans="1:10" ht="17.25" x14ac:dyDescent="0.15">
      <c r="A13" s="4" t="s">
        <v>99</v>
      </c>
      <c r="B13" s="133" t="s">
        <v>433</v>
      </c>
      <c r="C13" s="134"/>
      <c r="D13" s="134"/>
      <c r="E13" s="134"/>
      <c r="F13" s="134"/>
      <c r="G13" s="134"/>
      <c r="H13" s="134"/>
      <c r="I13" s="134"/>
      <c r="J13" s="4" t="s">
        <v>5</v>
      </c>
    </row>
    <row r="14" spans="1:10" x14ac:dyDescent="0.15">
      <c r="I14" s="2" t="s">
        <v>440</v>
      </c>
      <c r="J14" s="8"/>
    </row>
    <row r="16" spans="1:10" ht="17.25" x14ac:dyDescent="0.15">
      <c r="A16" s="4" t="s">
        <v>126</v>
      </c>
      <c r="B16" s="133" t="s">
        <v>434</v>
      </c>
      <c r="C16" s="134"/>
      <c r="D16" s="134"/>
      <c r="E16" s="134"/>
      <c r="F16" s="134"/>
      <c r="G16" s="134"/>
      <c r="H16" s="134"/>
      <c r="I16" s="134"/>
      <c r="J16" s="4" t="s">
        <v>5</v>
      </c>
    </row>
    <row r="17" spans="1:10" x14ac:dyDescent="0.15">
      <c r="B17" s="33"/>
      <c r="C17" s="33"/>
      <c r="D17" s="33"/>
      <c r="E17" s="33"/>
      <c r="F17" s="33"/>
      <c r="G17" s="33"/>
      <c r="H17" s="33"/>
      <c r="I17" s="2" t="s">
        <v>440</v>
      </c>
      <c r="J17" s="8"/>
    </row>
    <row r="19" spans="1:10" ht="17.25" x14ac:dyDescent="0.15">
      <c r="A19" s="4" t="s">
        <v>129</v>
      </c>
      <c r="B19" s="133" t="s">
        <v>435</v>
      </c>
      <c r="C19" s="134"/>
      <c r="D19" s="134"/>
      <c r="E19" s="134"/>
      <c r="F19" s="134"/>
      <c r="G19" s="134"/>
      <c r="H19" s="134"/>
      <c r="I19" s="134"/>
      <c r="J19" s="4" t="s">
        <v>5</v>
      </c>
    </row>
    <row r="20" spans="1:10" x14ac:dyDescent="0.15">
      <c r="B20" s="33"/>
      <c r="C20" s="33"/>
      <c r="D20" s="33"/>
      <c r="E20" s="33"/>
      <c r="F20" s="33"/>
      <c r="G20" s="33"/>
      <c r="H20" s="33"/>
      <c r="I20" s="2" t="s">
        <v>440</v>
      </c>
      <c r="J20" s="8"/>
    </row>
    <row r="22" spans="1:10" ht="17.25" x14ac:dyDescent="0.15">
      <c r="A22" s="4" t="s">
        <v>130</v>
      </c>
      <c r="B22" s="133" t="s">
        <v>436</v>
      </c>
      <c r="C22" s="134"/>
      <c r="D22" s="134"/>
      <c r="E22" s="134"/>
      <c r="F22" s="134"/>
      <c r="G22" s="134"/>
      <c r="H22" s="134"/>
      <c r="I22" s="134"/>
      <c r="J22" s="4" t="s">
        <v>5</v>
      </c>
    </row>
    <row r="23" spans="1:10" x14ac:dyDescent="0.15">
      <c r="B23" s="33"/>
      <c r="C23" s="33"/>
      <c r="D23" s="33"/>
      <c r="E23" s="33"/>
      <c r="F23" s="33"/>
      <c r="G23" s="33"/>
      <c r="H23" s="33"/>
      <c r="I23" s="2" t="s">
        <v>440</v>
      </c>
      <c r="J23" s="8"/>
    </row>
    <row r="25" spans="1:10" ht="17.25" x14ac:dyDescent="0.15">
      <c r="A25" s="4" t="s">
        <v>150</v>
      </c>
      <c r="B25" s="133" t="s">
        <v>437</v>
      </c>
      <c r="C25" s="134"/>
      <c r="D25" s="134"/>
      <c r="E25" s="134"/>
      <c r="F25" s="134"/>
      <c r="G25" s="134"/>
      <c r="H25" s="134"/>
      <c r="I25" s="134"/>
      <c r="J25" s="4" t="s">
        <v>5</v>
      </c>
    </row>
    <row r="26" spans="1:10" x14ac:dyDescent="0.15">
      <c r="B26" s="33"/>
      <c r="C26" s="33"/>
      <c r="D26" s="33"/>
      <c r="E26" s="33"/>
      <c r="F26" s="33"/>
      <c r="G26" s="33"/>
      <c r="H26" s="33"/>
      <c r="I26" s="2" t="s">
        <v>440</v>
      </c>
      <c r="J26" s="8"/>
    </row>
    <row r="28" spans="1:10" ht="17.25" x14ac:dyDescent="0.15">
      <c r="A28" s="4" t="s">
        <v>151</v>
      </c>
      <c r="B28" s="133" t="s">
        <v>438</v>
      </c>
      <c r="C28" s="134"/>
      <c r="D28" s="134"/>
      <c r="E28" s="134"/>
      <c r="F28" s="134"/>
      <c r="G28" s="134"/>
      <c r="H28" s="134"/>
      <c r="I28" s="134"/>
      <c r="J28" s="4" t="s">
        <v>5</v>
      </c>
    </row>
    <row r="29" spans="1:10" x14ac:dyDescent="0.15">
      <c r="B29" s="33"/>
      <c r="C29" s="33"/>
      <c r="D29" s="33"/>
      <c r="E29" s="33"/>
      <c r="F29" s="33"/>
      <c r="G29" s="33"/>
      <c r="H29" s="33"/>
      <c r="I29" s="2" t="s">
        <v>440</v>
      </c>
      <c r="J29" s="8"/>
    </row>
  </sheetData>
  <mergeCells count="11">
    <mergeCell ref="B13:I13"/>
    <mergeCell ref="B28:I28"/>
    <mergeCell ref="B22:I22"/>
    <mergeCell ref="B25:I25"/>
    <mergeCell ref="B16:I16"/>
    <mergeCell ref="B19:I19"/>
    <mergeCell ref="B1:I1"/>
    <mergeCell ref="B4:I4"/>
    <mergeCell ref="B5:I5"/>
    <mergeCell ref="B7:I7"/>
    <mergeCell ref="B10:I10"/>
  </mergeCells>
  <phoneticPr fontId="1"/>
  <dataValidations count="9">
    <dataValidation type="list" allowBlank="1" showInputMessage="1" showErrorMessage="1" sqref="J6 J11">
      <formula1>オフィス所在地</formula1>
    </dataValidation>
    <dataValidation type="list" allowBlank="1" showInputMessage="1" showErrorMessage="1" sqref="J2">
      <formula1>労働</formula1>
    </dataValidation>
    <dataValidation type="list" allowBlank="1" showInputMessage="1" showErrorMessage="1" sqref="J14">
      <formula1>未既婚</formula1>
    </dataValidation>
    <dataValidation type="list" allowBlank="1" showInputMessage="1" showErrorMessage="1" sqref="J17">
      <formula1>同居子供人数</formula1>
    </dataValidation>
    <dataValidation type="list" allowBlank="1" showInputMessage="1" showErrorMessage="1" sqref="J20">
      <formula1>年収</formula1>
    </dataValidation>
    <dataValidation type="list" allowBlank="1" showInputMessage="1" showErrorMessage="1" sqref="J23">
      <formula1>職業</formula1>
    </dataValidation>
    <dataValidation type="list" allowBlank="1" showInputMessage="1" showErrorMessage="1" sqref="J26">
      <formula1>従業員</formula1>
    </dataValidation>
    <dataValidation type="list" allowBlank="1" showInputMessage="1" showErrorMessage="1" sqref="J29">
      <formula1>年代</formula1>
    </dataValidation>
    <dataValidation type="list" allowBlank="1" showInputMessage="1" showErrorMessage="1" sqref="J8">
      <formula1>業務内容</formula1>
    </dataValidation>
  </dataValidations>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19"/>
  <sheetViews>
    <sheetView topLeftCell="A37" zoomScaleNormal="100" workbookViewId="0">
      <selection activeCell="C9" sqref="A1:I9"/>
    </sheetView>
  </sheetViews>
  <sheetFormatPr defaultRowHeight="13.5" x14ac:dyDescent="0.15"/>
  <cols>
    <col min="1" max="1" width="6.25" style="1" bestFit="1" customWidth="1"/>
    <col min="2" max="2" width="8.625" customWidth="1"/>
    <col min="3" max="9" width="10.375" customWidth="1"/>
    <col min="10" max="10" width="10.375" style="33" customWidth="1"/>
    <col min="11" max="11" width="18.25" style="1" customWidth="1"/>
    <col min="13" max="13" width="9.5" bestFit="1" customWidth="1"/>
  </cols>
  <sheetData>
    <row r="1" spans="1:11" ht="17.25" x14ac:dyDescent="0.15">
      <c r="A1" s="4" t="s">
        <v>0</v>
      </c>
      <c r="B1" s="133" t="s">
        <v>2</v>
      </c>
      <c r="C1" s="134"/>
      <c r="D1" s="134"/>
      <c r="E1" s="134"/>
      <c r="F1" s="134"/>
      <c r="G1" s="134"/>
      <c r="H1" s="134"/>
      <c r="I1" s="134"/>
      <c r="J1" s="23"/>
      <c r="K1" s="4" t="s">
        <v>5</v>
      </c>
    </row>
    <row r="2" spans="1:11" x14ac:dyDescent="0.15">
      <c r="B2" s="135" t="s">
        <v>1</v>
      </c>
      <c r="C2" s="135"/>
      <c r="D2" s="135"/>
      <c r="E2" s="135"/>
      <c r="F2" s="135"/>
      <c r="G2" s="135"/>
      <c r="H2" s="135"/>
      <c r="I2" s="135"/>
      <c r="J2" s="2" t="s">
        <v>440</v>
      </c>
      <c r="K2" s="8"/>
    </row>
    <row r="4" spans="1:11" ht="17.25" x14ac:dyDescent="0.15">
      <c r="A4" s="4" t="s">
        <v>7</v>
      </c>
      <c r="B4" s="133" t="s">
        <v>6</v>
      </c>
      <c r="C4" s="134"/>
      <c r="D4" s="134"/>
      <c r="E4" s="134"/>
      <c r="F4" s="134"/>
      <c r="G4" s="134"/>
      <c r="H4" s="134"/>
      <c r="I4" s="134"/>
      <c r="J4" s="23"/>
      <c r="K4" s="4" t="s">
        <v>5</v>
      </c>
    </row>
    <row r="5" spans="1:11" x14ac:dyDescent="0.15">
      <c r="B5" s="135" t="s">
        <v>1</v>
      </c>
      <c r="C5" s="135"/>
      <c r="D5" s="135"/>
      <c r="E5" s="135"/>
      <c r="F5" s="135"/>
      <c r="G5" s="135"/>
      <c r="H5" s="135"/>
      <c r="I5" s="135"/>
      <c r="J5" s="2" t="s">
        <v>440</v>
      </c>
      <c r="K5" s="8"/>
    </row>
    <row r="7" spans="1:11" ht="54" customHeight="1" x14ac:dyDescent="0.2">
      <c r="A7" s="15" t="s">
        <v>8</v>
      </c>
      <c r="B7" s="136" t="s">
        <v>9</v>
      </c>
      <c r="C7" s="137"/>
      <c r="D7" s="137"/>
      <c r="E7" s="137"/>
      <c r="F7" s="137"/>
      <c r="G7" s="137"/>
      <c r="H7" s="137"/>
      <c r="I7" s="137"/>
      <c r="J7" s="11"/>
      <c r="K7" s="9"/>
    </row>
    <row r="8" spans="1:11" ht="13.5" customHeight="1" x14ac:dyDescent="0.15">
      <c r="B8" s="135" t="s">
        <v>1</v>
      </c>
      <c r="C8" s="135"/>
      <c r="D8" s="135"/>
      <c r="E8" s="135"/>
      <c r="F8" s="135"/>
      <c r="G8" s="135"/>
      <c r="H8" s="135"/>
      <c r="I8" s="135"/>
      <c r="J8" s="3"/>
      <c r="K8" s="1" t="s">
        <v>441</v>
      </c>
    </row>
    <row r="9" spans="1:11" x14ac:dyDescent="0.15">
      <c r="B9" s="10" t="s">
        <v>20</v>
      </c>
      <c r="C9" s="138" t="s">
        <v>29</v>
      </c>
      <c r="D9" s="139"/>
      <c r="E9" s="139"/>
      <c r="F9" s="139"/>
      <c r="G9" s="139"/>
      <c r="H9" s="139"/>
      <c r="I9" s="139"/>
      <c r="J9" s="13"/>
      <c r="K9" s="8"/>
    </row>
    <row r="10" spans="1:11" x14ac:dyDescent="0.15">
      <c r="B10" s="10" t="s">
        <v>21</v>
      </c>
      <c r="C10" s="138" t="s">
        <v>30</v>
      </c>
      <c r="D10" s="139"/>
      <c r="E10" s="139"/>
      <c r="F10" s="139"/>
      <c r="G10" s="139"/>
      <c r="H10" s="139"/>
      <c r="I10" s="139"/>
      <c r="J10" s="13"/>
      <c r="K10" s="8"/>
    </row>
    <row r="11" spans="1:11" x14ac:dyDescent="0.15">
      <c r="B11" s="10" t="s">
        <v>22</v>
      </c>
      <c r="C11" s="138" t="s">
        <v>31</v>
      </c>
      <c r="D11" s="139"/>
      <c r="E11" s="139"/>
      <c r="F11" s="139"/>
      <c r="G11" s="139"/>
      <c r="H11" s="139"/>
      <c r="I11" s="139"/>
      <c r="J11" s="13"/>
      <c r="K11" s="8"/>
    </row>
    <row r="12" spans="1:11" x14ac:dyDescent="0.15">
      <c r="B12" s="10" t="s">
        <v>23</v>
      </c>
      <c r="C12" s="138" t="s">
        <v>32</v>
      </c>
      <c r="D12" s="139"/>
      <c r="E12" s="139"/>
      <c r="F12" s="139"/>
      <c r="G12" s="139"/>
      <c r="H12" s="139"/>
      <c r="I12" s="139"/>
      <c r="J12" s="13"/>
      <c r="K12" s="8"/>
    </row>
    <row r="13" spans="1:11" x14ac:dyDescent="0.15">
      <c r="B13" s="10" t="s">
        <v>24</v>
      </c>
      <c r="C13" s="138" t="s">
        <v>33</v>
      </c>
      <c r="D13" s="139"/>
      <c r="E13" s="139"/>
      <c r="F13" s="139"/>
      <c r="G13" s="139"/>
      <c r="H13" s="139"/>
      <c r="I13" s="139"/>
      <c r="J13" s="13"/>
      <c r="K13" s="8"/>
    </row>
    <row r="14" spans="1:11" x14ac:dyDescent="0.15">
      <c r="B14" s="10" t="s">
        <v>25</v>
      </c>
      <c r="C14" s="138" t="s">
        <v>34</v>
      </c>
      <c r="D14" s="139"/>
      <c r="E14" s="139"/>
      <c r="F14" s="139"/>
      <c r="G14" s="139"/>
      <c r="H14" s="139"/>
      <c r="I14" s="139"/>
      <c r="J14" s="13"/>
      <c r="K14" s="8"/>
    </row>
    <row r="15" spans="1:11" x14ac:dyDescent="0.15">
      <c r="B15" s="10" t="s">
        <v>26</v>
      </c>
      <c r="C15" s="138" t="s">
        <v>35</v>
      </c>
      <c r="D15" s="139"/>
      <c r="E15" s="139"/>
      <c r="F15" s="139"/>
      <c r="G15" s="139"/>
      <c r="H15" s="139"/>
      <c r="I15" s="139"/>
      <c r="J15" s="13"/>
      <c r="K15" s="8"/>
    </row>
    <row r="16" spans="1:11" x14ac:dyDescent="0.15">
      <c r="B16" s="10" t="s">
        <v>27</v>
      </c>
      <c r="C16" s="138" t="s">
        <v>36</v>
      </c>
      <c r="D16" s="139"/>
      <c r="E16" s="139"/>
      <c r="F16" s="139"/>
      <c r="G16" s="139"/>
      <c r="H16" s="139"/>
      <c r="I16" s="139"/>
      <c r="J16" s="13"/>
      <c r="K16" s="8"/>
    </row>
    <row r="17" spans="1:13" x14ac:dyDescent="0.15">
      <c r="B17" s="10" t="s">
        <v>28</v>
      </c>
      <c r="C17" s="138" t="s">
        <v>37</v>
      </c>
      <c r="D17" s="139"/>
      <c r="E17" s="139"/>
      <c r="F17" s="139"/>
      <c r="G17" s="139"/>
      <c r="H17" s="139"/>
      <c r="I17" s="139"/>
      <c r="J17" s="13"/>
      <c r="K17" s="8"/>
    </row>
    <row r="18" spans="1:13" ht="6" customHeight="1" x14ac:dyDescent="0.15"/>
    <row r="19" spans="1:13" x14ac:dyDescent="0.15">
      <c r="B19" t="s">
        <v>38</v>
      </c>
      <c r="C19" s="138" t="s">
        <v>48</v>
      </c>
      <c r="D19" s="139"/>
      <c r="E19" s="139"/>
      <c r="F19" s="139"/>
      <c r="G19" s="139"/>
      <c r="H19" s="139"/>
      <c r="I19" s="139"/>
      <c r="J19" s="13"/>
      <c r="K19" s="8"/>
    </row>
    <row r="20" spans="1:13" x14ac:dyDescent="0.15">
      <c r="B20" t="s">
        <v>39</v>
      </c>
      <c r="C20" s="138" t="s">
        <v>49</v>
      </c>
      <c r="D20" s="139"/>
      <c r="E20" s="139"/>
      <c r="F20" s="139"/>
      <c r="G20" s="139"/>
      <c r="H20" s="139"/>
      <c r="I20" s="139"/>
      <c r="J20" s="13"/>
      <c r="K20" s="8"/>
    </row>
    <row r="21" spans="1:13" x14ac:dyDescent="0.15">
      <c r="B21" t="s">
        <v>40</v>
      </c>
      <c r="C21" s="138" t="s">
        <v>50</v>
      </c>
      <c r="D21" s="139"/>
      <c r="E21" s="139"/>
      <c r="F21" s="139"/>
      <c r="G21" s="139"/>
      <c r="H21" s="139"/>
      <c r="I21" s="139"/>
      <c r="J21" s="13"/>
      <c r="K21" s="8"/>
    </row>
    <row r="22" spans="1:13" x14ac:dyDescent="0.15">
      <c r="B22" t="s">
        <v>41</v>
      </c>
      <c r="C22" s="138" t="s">
        <v>51</v>
      </c>
      <c r="D22" s="139"/>
      <c r="E22" s="139"/>
      <c r="F22" s="139"/>
      <c r="G22" s="139"/>
      <c r="H22" s="139"/>
      <c r="I22" s="139"/>
      <c r="J22" s="13"/>
      <c r="K22" s="8"/>
      <c r="M22" s="14"/>
    </row>
    <row r="23" spans="1:13" x14ac:dyDescent="0.15">
      <c r="B23" t="s">
        <v>42</v>
      </c>
      <c r="C23" s="138" t="s">
        <v>52</v>
      </c>
      <c r="D23" s="139"/>
      <c r="E23" s="139"/>
      <c r="F23" s="139"/>
      <c r="G23" s="139"/>
      <c r="H23" s="139"/>
      <c r="I23" s="139"/>
      <c r="J23" s="13"/>
      <c r="K23" s="8"/>
    </row>
    <row r="24" spans="1:13" x14ac:dyDescent="0.15">
      <c r="B24" t="s">
        <v>43</v>
      </c>
      <c r="C24" s="138" t="s">
        <v>53</v>
      </c>
      <c r="D24" s="139"/>
      <c r="E24" s="139"/>
      <c r="F24" s="139"/>
      <c r="G24" s="139"/>
      <c r="H24" s="139"/>
      <c r="I24" s="139"/>
      <c r="J24" s="13"/>
      <c r="K24" s="8"/>
    </row>
    <row r="25" spans="1:13" x14ac:dyDescent="0.15">
      <c r="B25" t="s">
        <v>44</v>
      </c>
      <c r="C25" s="138" t="s">
        <v>54</v>
      </c>
      <c r="D25" s="139"/>
      <c r="E25" s="139"/>
      <c r="F25" s="139"/>
      <c r="G25" s="139"/>
      <c r="H25" s="139"/>
      <c r="I25" s="139"/>
      <c r="J25" s="13"/>
      <c r="K25" s="8"/>
    </row>
    <row r="26" spans="1:13" x14ac:dyDescent="0.15">
      <c r="B26" t="s">
        <v>45</v>
      </c>
      <c r="C26" s="138" t="s">
        <v>55</v>
      </c>
      <c r="D26" s="139"/>
      <c r="E26" s="139"/>
      <c r="F26" s="139"/>
      <c r="G26" s="139"/>
      <c r="H26" s="139"/>
      <c r="I26" s="139"/>
      <c r="J26" s="13"/>
      <c r="K26" s="8"/>
    </row>
    <row r="27" spans="1:13" x14ac:dyDescent="0.15">
      <c r="B27" t="s">
        <v>46</v>
      </c>
      <c r="C27" s="138" t="s">
        <v>56</v>
      </c>
      <c r="D27" s="139"/>
      <c r="E27" s="139"/>
      <c r="F27" s="139"/>
      <c r="G27" s="139"/>
      <c r="H27" s="139"/>
      <c r="I27" s="139"/>
      <c r="J27" s="13"/>
      <c r="K27" s="8"/>
    </row>
    <row r="28" spans="1:13" x14ac:dyDescent="0.15">
      <c r="B28" t="s">
        <v>47</v>
      </c>
      <c r="C28" s="138" t="s">
        <v>57</v>
      </c>
      <c r="D28" s="139"/>
      <c r="E28" s="139"/>
      <c r="F28" s="139"/>
      <c r="G28" s="139"/>
      <c r="H28" s="139"/>
      <c r="I28" s="139"/>
      <c r="J28" s="13"/>
      <c r="K28" s="8"/>
    </row>
    <row r="30" spans="1:13" ht="54" customHeight="1" x14ac:dyDescent="0.2">
      <c r="A30" s="15" t="s">
        <v>58</v>
      </c>
      <c r="B30" s="136" t="s">
        <v>59</v>
      </c>
      <c r="C30" s="137"/>
      <c r="D30" s="137"/>
      <c r="E30" s="137"/>
      <c r="F30" s="137"/>
      <c r="G30" s="137"/>
      <c r="H30" s="137"/>
      <c r="I30" s="137"/>
      <c r="J30" s="11"/>
      <c r="K30" s="9"/>
    </row>
    <row r="31" spans="1:13" x14ac:dyDescent="0.15">
      <c r="B31" s="135" t="s">
        <v>1</v>
      </c>
      <c r="C31" s="135"/>
      <c r="D31" s="135"/>
      <c r="E31" s="135"/>
      <c r="F31" s="135"/>
      <c r="G31" s="135"/>
      <c r="H31" s="135"/>
      <c r="I31" s="135"/>
      <c r="J31" s="3"/>
      <c r="K31" s="1" t="s">
        <v>441</v>
      </c>
    </row>
    <row r="32" spans="1:13" x14ac:dyDescent="0.15">
      <c r="B32" t="s">
        <v>60</v>
      </c>
      <c r="C32" s="140" t="s">
        <v>73</v>
      </c>
      <c r="D32" s="139"/>
      <c r="E32" s="139"/>
      <c r="F32" s="139"/>
      <c r="G32" s="139"/>
      <c r="H32" s="139"/>
      <c r="I32" s="139"/>
      <c r="J32" s="13"/>
      <c r="K32" s="8"/>
    </row>
    <row r="33" spans="2:11" x14ac:dyDescent="0.15">
      <c r="B33" t="s">
        <v>61</v>
      </c>
      <c r="C33" s="140" t="s">
        <v>74</v>
      </c>
      <c r="D33" s="139"/>
      <c r="E33" s="139"/>
      <c r="F33" s="139"/>
      <c r="G33" s="139"/>
      <c r="H33" s="139"/>
      <c r="I33" s="139"/>
      <c r="J33" s="13"/>
      <c r="K33" s="8"/>
    </row>
    <row r="34" spans="2:11" x14ac:dyDescent="0.15">
      <c r="B34" t="s">
        <v>62</v>
      </c>
      <c r="C34" s="140" t="s">
        <v>75</v>
      </c>
      <c r="D34" s="139"/>
      <c r="E34" s="139"/>
      <c r="F34" s="139"/>
      <c r="G34" s="139"/>
      <c r="H34" s="139"/>
      <c r="I34" s="139"/>
      <c r="J34" s="13"/>
      <c r="K34" s="8"/>
    </row>
    <row r="35" spans="2:11" x14ac:dyDescent="0.15">
      <c r="B35" t="s">
        <v>63</v>
      </c>
      <c r="C35" s="140" t="s">
        <v>76</v>
      </c>
      <c r="D35" s="139"/>
      <c r="E35" s="139"/>
      <c r="F35" s="139"/>
      <c r="G35" s="139"/>
      <c r="H35" s="139"/>
      <c r="I35" s="139"/>
      <c r="J35" s="13"/>
      <c r="K35" s="8"/>
    </row>
    <row r="36" spans="2:11" x14ac:dyDescent="0.15">
      <c r="B36" t="s">
        <v>64</v>
      </c>
      <c r="C36" s="140" t="s">
        <v>77</v>
      </c>
      <c r="D36" s="139"/>
      <c r="E36" s="139"/>
      <c r="F36" s="139"/>
      <c r="G36" s="139"/>
      <c r="H36" s="139"/>
      <c r="I36" s="139"/>
      <c r="J36" s="13"/>
      <c r="K36" s="8"/>
    </row>
    <row r="37" spans="2:11" x14ac:dyDescent="0.15">
      <c r="B37" t="s">
        <v>65</v>
      </c>
      <c r="C37" s="140" t="s">
        <v>78</v>
      </c>
      <c r="D37" s="139"/>
      <c r="E37" s="139"/>
      <c r="F37" s="139"/>
      <c r="G37" s="139"/>
      <c r="H37" s="139"/>
      <c r="I37" s="139"/>
      <c r="J37" s="13"/>
      <c r="K37" s="8"/>
    </row>
    <row r="38" spans="2:11" x14ac:dyDescent="0.15">
      <c r="B38" t="s">
        <v>66</v>
      </c>
      <c r="C38" s="140" t="s">
        <v>79</v>
      </c>
      <c r="D38" s="139"/>
      <c r="E38" s="139"/>
      <c r="F38" s="139"/>
      <c r="G38" s="139"/>
      <c r="H38" s="139"/>
      <c r="I38" s="139"/>
      <c r="J38" s="13"/>
      <c r="K38" s="8"/>
    </row>
    <row r="39" spans="2:11" x14ac:dyDescent="0.15">
      <c r="B39" t="s">
        <v>67</v>
      </c>
      <c r="C39" s="140" t="s">
        <v>80</v>
      </c>
      <c r="D39" s="139"/>
      <c r="E39" s="139"/>
      <c r="F39" s="139"/>
      <c r="G39" s="139"/>
      <c r="H39" s="139"/>
      <c r="I39" s="139"/>
      <c r="J39" s="13"/>
      <c r="K39" s="8"/>
    </row>
    <row r="40" spans="2:11" x14ac:dyDescent="0.15">
      <c r="B40" t="s">
        <v>68</v>
      </c>
      <c r="C40" s="140" t="s">
        <v>81</v>
      </c>
      <c r="D40" s="139"/>
      <c r="E40" s="139"/>
      <c r="F40" s="139"/>
      <c r="G40" s="139"/>
      <c r="H40" s="139"/>
      <c r="I40" s="139"/>
      <c r="J40" s="13"/>
      <c r="K40" s="8"/>
    </row>
    <row r="41" spans="2:11" x14ac:dyDescent="0.15">
      <c r="B41" t="s">
        <v>69</v>
      </c>
      <c r="C41" s="140" t="s">
        <v>82</v>
      </c>
      <c r="D41" s="139"/>
      <c r="E41" s="139"/>
      <c r="F41" s="139"/>
      <c r="G41" s="139"/>
      <c r="H41" s="139"/>
      <c r="I41" s="139"/>
      <c r="J41" s="13"/>
      <c r="K41" s="8"/>
    </row>
    <row r="42" spans="2:11" x14ac:dyDescent="0.15">
      <c r="B42" t="s">
        <v>70</v>
      </c>
      <c r="C42" s="140" t="s">
        <v>83</v>
      </c>
      <c r="D42" s="139"/>
      <c r="E42" s="139"/>
      <c r="F42" s="139"/>
      <c r="G42" s="139"/>
      <c r="H42" s="139"/>
      <c r="I42" s="139"/>
      <c r="J42" s="13"/>
      <c r="K42" s="8"/>
    </row>
    <row r="43" spans="2:11" x14ac:dyDescent="0.15">
      <c r="B43" t="s">
        <v>71</v>
      </c>
      <c r="C43" s="140" t="s">
        <v>84</v>
      </c>
      <c r="D43" s="139"/>
      <c r="E43" s="139"/>
      <c r="F43" s="139"/>
      <c r="G43" s="139"/>
      <c r="H43" s="139"/>
      <c r="I43" s="139"/>
      <c r="J43" s="13"/>
      <c r="K43" s="8"/>
    </row>
    <row r="44" spans="2:11" x14ac:dyDescent="0.15">
      <c r="B44" t="s">
        <v>72</v>
      </c>
      <c r="C44" s="140" t="s">
        <v>85</v>
      </c>
      <c r="D44" s="139"/>
      <c r="E44" s="139"/>
      <c r="F44" s="139"/>
      <c r="G44" s="139"/>
      <c r="H44" s="139"/>
      <c r="I44" s="139"/>
      <c r="J44" s="13"/>
      <c r="K44" s="8"/>
    </row>
    <row r="45" spans="2:11" ht="6" customHeight="1" x14ac:dyDescent="0.15"/>
    <row r="46" spans="2:11" x14ac:dyDescent="0.15">
      <c r="B46" t="s">
        <v>86</v>
      </c>
      <c r="C46" s="140" t="s">
        <v>92</v>
      </c>
      <c r="D46" s="139"/>
      <c r="E46" s="139"/>
      <c r="F46" s="139"/>
      <c r="G46" s="139"/>
      <c r="H46" s="139"/>
      <c r="I46" s="139"/>
      <c r="J46" s="13"/>
      <c r="K46" s="8"/>
    </row>
    <row r="47" spans="2:11" x14ac:dyDescent="0.15">
      <c r="B47" t="s">
        <v>87</v>
      </c>
      <c r="C47" s="140" t="s">
        <v>93</v>
      </c>
      <c r="D47" s="139"/>
      <c r="E47" s="139"/>
      <c r="F47" s="139"/>
      <c r="G47" s="139"/>
      <c r="H47" s="139"/>
      <c r="I47" s="139"/>
      <c r="J47" s="13"/>
      <c r="K47" s="8"/>
    </row>
    <row r="48" spans="2:11" x14ac:dyDescent="0.15">
      <c r="B48" t="s">
        <v>88</v>
      </c>
      <c r="C48" s="140" t="s">
        <v>94</v>
      </c>
      <c r="D48" s="139"/>
      <c r="E48" s="139"/>
      <c r="F48" s="139"/>
      <c r="G48" s="139"/>
      <c r="H48" s="139"/>
      <c r="I48" s="139"/>
      <c r="J48" s="13"/>
      <c r="K48" s="8"/>
    </row>
    <row r="49" spans="1:11" x14ac:dyDescent="0.15">
      <c r="B49" t="s">
        <v>89</v>
      </c>
      <c r="C49" s="140" t="s">
        <v>95</v>
      </c>
      <c r="D49" s="139"/>
      <c r="E49" s="139"/>
      <c r="F49" s="139"/>
      <c r="G49" s="139"/>
      <c r="H49" s="139"/>
      <c r="I49" s="139"/>
      <c r="J49" s="13"/>
      <c r="K49" s="8"/>
    </row>
    <row r="50" spans="1:11" x14ac:dyDescent="0.15">
      <c r="B50" t="s">
        <v>90</v>
      </c>
      <c r="C50" s="140" t="s">
        <v>96</v>
      </c>
      <c r="D50" s="139"/>
      <c r="E50" s="139"/>
      <c r="F50" s="139"/>
      <c r="G50" s="139"/>
      <c r="H50" s="139"/>
      <c r="I50" s="139"/>
      <c r="J50" s="13"/>
      <c r="K50" s="8"/>
    </row>
    <row r="51" spans="1:11" x14ac:dyDescent="0.15">
      <c r="B51" t="s">
        <v>91</v>
      </c>
      <c r="C51" s="140" t="s">
        <v>97</v>
      </c>
      <c r="D51" s="139"/>
      <c r="E51" s="139"/>
      <c r="F51" s="139"/>
      <c r="G51" s="139"/>
      <c r="H51" s="139"/>
      <c r="I51" s="139"/>
      <c r="J51" s="13"/>
      <c r="K51" s="8"/>
    </row>
    <row r="52" spans="1:11" x14ac:dyDescent="0.15">
      <c r="C52" s="16"/>
      <c r="D52" s="13"/>
      <c r="E52" s="13"/>
      <c r="F52" s="13"/>
      <c r="G52" s="13"/>
      <c r="H52" s="13"/>
      <c r="I52" s="13"/>
      <c r="J52" s="13"/>
      <c r="K52"/>
    </row>
    <row r="53" spans="1:11" ht="54" customHeight="1" x14ac:dyDescent="0.2">
      <c r="A53" s="15" t="s">
        <v>99</v>
      </c>
      <c r="B53" s="136" t="s">
        <v>98</v>
      </c>
      <c r="C53" s="137"/>
      <c r="D53" s="137"/>
      <c r="E53" s="137"/>
      <c r="F53" s="137"/>
      <c r="G53" s="137"/>
      <c r="H53" s="137"/>
      <c r="I53" s="137"/>
      <c r="J53" s="11"/>
      <c r="K53" s="9"/>
    </row>
    <row r="54" spans="1:11" x14ac:dyDescent="0.15">
      <c r="B54" s="135" t="s">
        <v>1</v>
      </c>
      <c r="C54" s="135"/>
      <c r="D54" s="135"/>
      <c r="E54" s="135"/>
      <c r="F54" s="135"/>
      <c r="G54" s="135"/>
      <c r="H54" s="135"/>
      <c r="I54" s="135"/>
      <c r="J54" s="3"/>
      <c r="K54" s="1" t="s">
        <v>441</v>
      </c>
    </row>
    <row r="55" spans="1:11" x14ac:dyDescent="0.15">
      <c r="B55" t="s">
        <v>100</v>
      </c>
      <c r="C55" s="140" t="s">
        <v>109</v>
      </c>
      <c r="D55" s="139"/>
      <c r="E55" s="139"/>
      <c r="F55" s="139"/>
      <c r="G55" s="139"/>
      <c r="H55" s="139"/>
      <c r="I55" s="139"/>
      <c r="J55" s="13"/>
      <c r="K55" s="8"/>
    </row>
    <row r="56" spans="1:11" x14ac:dyDescent="0.15">
      <c r="B56" t="s">
        <v>101</v>
      </c>
      <c r="C56" s="140" t="s">
        <v>110</v>
      </c>
      <c r="D56" s="139"/>
      <c r="E56" s="139"/>
      <c r="F56" s="139"/>
      <c r="G56" s="139"/>
      <c r="H56" s="139"/>
      <c r="I56" s="139"/>
      <c r="J56" s="13"/>
      <c r="K56" s="8"/>
    </row>
    <row r="57" spans="1:11" x14ac:dyDescent="0.15">
      <c r="B57" t="s">
        <v>102</v>
      </c>
      <c r="C57" s="140" t="s">
        <v>111</v>
      </c>
      <c r="D57" s="139"/>
      <c r="E57" s="139"/>
      <c r="F57" s="139"/>
      <c r="G57" s="139"/>
      <c r="H57" s="139"/>
      <c r="I57" s="139"/>
      <c r="J57" s="13"/>
      <c r="K57" s="8"/>
    </row>
    <row r="58" spans="1:11" x14ac:dyDescent="0.15">
      <c r="B58" t="s">
        <v>103</v>
      </c>
      <c r="C58" s="140" t="s">
        <v>112</v>
      </c>
      <c r="D58" s="139"/>
      <c r="E58" s="139"/>
      <c r="F58" s="139"/>
      <c r="G58" s="139"/>
      <c r="H58" s="139"/>
      <c r="I58" s="139"/>
      <c r="J58" s="13"/>
      <c r="K58" s="8"/>
    </row>
    <row r="59" spans="1:11" x14ac:dyDescent="0.15">
      <c r="B59" t="s">
        <v>104</v>
      </c>
      <c r="C59" s="140" t="s">
        <v>113</v>
      </c>
      <c r="D59" s="139"/>
      <c r="E59" s="139"/>
      <c r="F59" s="139"/>
      <c r="G59" s="139"/>
      <c r="H59" s="139"/>
      <c r="I59" s="139"/>
      <c r="J59" s="13"/>
      <c r="K59" s="8"/>
    </row>
    <row r="60" spans="1:11" x14ac:dyDescent="0.15">
      <c r="B60" t="s">
        <v>105</v>
      </c>
      <c r="C60" s="140" t="s">
        <v>114</v>
      </c>
      <c r="D60" s="139"/>
      <c r="E60" s="139"/>
      <c r="F60" s="139"/>
      <c r="G60" s="139"/>
      <c r="H60" s="139"/>
      <c r="I60" s="139"/>
      <c r="J60" s="13"/>
      <c r="K60" s="8"/>
    </row>
    <row r="61" spans="1:11" x14ac:dyDescent="0.15">
      <c r="B61" t="s">
        <v>106</v>
      </c>
      <c r="C61" s="140" t="s">
        <v>115</v>
      </c>
      <c r="D61" s="139"/>
      <c r="E61" s="139"/>
      <c r="F61" s="139"/>
      <c r="G61" s="139"/>
      <c r="H61" s="139"/>
      <c r="I61" s="139"/>
      <c r="J61" s="13"/>
      <c r="K61" s="8"/>
    </row>
    <row r="62" spans="1:11" x14ac:dyDescent="0.15">
      <c r="B62" t="s">
        <v>107</v>
      </c>
      <c r="C62" s="140" t="s">
        <v>116</v>
      </c>
      <c r="D62" s="139"/>
      <c r="E62" s="139"/>
      <c r="F62" s="139"/>
      <c r="G62" s="139"/>
      <c r="H62" s="139"/>
      <c r="I62" s="139"/>
      <c r="J62" s="13"/>
      <c r="K62" s="8"/>
    </row>
    <row r="63" spans="1:11" x14ac:dyDescent="0.15">
      <c r="B63" t="s">
        <v>108</v>
      </c>
      <c r="C63" s="140" t="s">
        <v>117</v>
      </c>
      <c r="D63" s="139"/>
      <c r="E63" s="139"/>
      <c r="F63" s="139"/>
      <c r="G63" s="139"/>
      <c r="H63" s="139"/>
      <c r="I63" s="139"/>
      <c r="J63" s="13"/>
      <c r="K63" s="8"/>
    </row>
    <row r="64" spans="1:11" ht="6" customHeight="1" x14ac:dyDescent="0.15"/>
    <row r="65" spans="1:11" x14ac:dyDescent="0.15">
      <c r="B65" t="s">
        <v>118</v>
      </c>
      <c r="C65" s="140" t="s">
        <v>122</v>
      </c>
      <c r="D65" s="139"/>
      <c r="E65" s="139"/>
      <c r="F65" s="139"/>
      <c r="G65" s="139"/>
      <c r="H65" s="139"/>
      <c r="I65" s="139"/>
      <c r="J65" s="13"/>
      <c r="K65" s="8"/>
    </row>
    <row r="66" spans="1:11" x14ac:dyDescent="0.15">
      <c r="B66" t="s">
        <v>119</v>
      </c>
      <c r="C66" s="140" t="s">
        <v>123</v>
      </c>
      <c r="D66" s="139"/>
      <c r="E66" s="139"/>
      <c r="F66" s="139"/>
      <c r="G66" s="139"/>
      <c r="H66" s="139"/>
      <c r="I66" s="139"/>
      <c r="J66" s="13"/>
      <c r="K66" s="8"/>
    </row>
    <row r="67" spans="1:11" x14ac:dyDescent="0.15">
      <c r="B67" t="s">
        <v>120</v>
      </c>
      <c r="C67" s="140" t="s">
        <v>124</v>
      </c>
      <c r="D67" s="139"/>
      <c r="E67" s="139"/>
      <c r="F67" s="139"/>
      <c r="G67" s="139"/>
      <c r="H67" s="139"/>
      <c r="I67" s="139"/>
      <c r="J67" s="13"/>
      <c r="K67" s="8"/>
    </row>
    <row r="68" spans="1:11" x14ac:dyDescent="0.15">
      <c r="B68" t="s">
        <v>121</v>
      </c>
      <c r="C68" s="140" t="s">
        <v>125</v>
      </c>
      <c r="D68" s="139"/>
      <c r="E68" s="139"/>
      <c r="F68" s="139"/>
      <c r="G68" s="139"/>
      <c r="H68" s="139"/>
      <c r="I68" s="139"/>
      <c r="J68" s="13"/>
      <c r="K68" s="8"/>
    </row>
    <row r="70" spans="1:11" ht="33.75" customHeight="1" x14ac:dyDescent="0.2">
      <c r="A70" s="15" t="s">
        <v>126</v>
      </c>
      <c r="B70" s="136" t="s">
        <v>127</v>
      </c>
      <c r="C70" s="137"/>
      <c r="D70" s="137"/>
      <c r="E70" s="137"/>
      <c r="F70" s="137"/>
      <c r="G70" s="137"/>
      <c r="H70" s="137"/>
      <c r="I70" s="137"/>
      <c r="J70" s="11"/>
      <c r="K70" s="9" t="s">
        <v>5</v>
      </c>
    </row>
    <row r="71" spans="1:11" x14ac:dyDescent="0.15">
      <c r="J71" s="2" t="s">
        <v>440</v>
      </c>
      <c r="K71" s="8"/>
    </row>
    <row r="73" spans="1:11" ht="33.75" customHeight="1" x14ac:dyDescent="0.2">
      <c r="A73" s="15" t="s">
        <v>129</v>
      </c>
      <c r="B73" s="136" t="s">
        <v>128</v>
      </c>
      <c r="C73" s="137"/>
      <c r="D73" s="137"/>
      <c r="E73" s="137"/>
      <c r="F73" s="137"/>
      <c r="G73" s="137"/>
      <c r="H73" s="137"/>
      <c r="I73" s="137"/>
      <c r="J73" s="11"/>
      <c r="K73" s="9" t="s">
        <v>5</v>
      </c>
    </row>
    <row r="74" spans="1:11" x14ac:dyDescent="0.15">
      <c r="J74" s="2" t="s">
        <v>440</v>
      </c>
      <c r="K74" s="8"/>
    </row>
    <row r="76" spans="1:11" ht="33.75" customHeight="1" x14ac:dyDescent="0.2">
      <c r="A76" s="15" t="s">
        <v>130</v>
      </c>
      <c r="B76" s="136" t="s">
        <v>131</v>
      </c>
      <c r="C76" s="137"/>
      <c r="D76" s="137"/>
      <c r="E76" s="137"/>
      <c r="F76" s="137"/>
      <c r="G76" s="137"/>
      <c r="H76" s="137"/>
      <c r="I76" s="137"/>
      <c r="J76" s="11"/>
      <c r="K76" s="9"/>
    </row>
    <row r="77" spans="1:11" s="5" customFormat="1" ht="13.5" customHeight="1" x14ac:dyDescent="0.15">
      <c r="A77" s="38"/>
      <c r="B77" s="39"/>
      <c r="C77" s="40"/>
      <c r="D77" s="40"/>
      <c r="E77" s="40"/>
      <c r="F77" s="40"/>
      <c r="G77" s="40"/>
      <c r="H77" s="40"/>
      <c r="I77" s="40"/>
      <c r="J77" s="40"/>
      <c r="K77" s="1" t="s">
        <v>441</v>
      </c>
    </row>
    <row r="78" spans="1:11" x14ac:dyDescent="0.15">
      <c r="B78" t="s">
        <v>132</v>
      </c>
      <c r="C78" s="141" t="s">
        <v>139</v>
      </c>
      <c r="D78" s="135"/>
      <c r="E78" s="135"/>
      <c r="F78" s="135"/>
      <c r="G78" s="135"/>
      <c r="H78" s="135"/>
      <c r="I78" s="135"/>
      <c r="J78" s="3"/>
      <c r="K78" s="8"/>
    </row>
    <row r="79" spans="1:11" x14ac:dyDescent="0.15">
      <c r="B79" t="s">
        <v>133</v>
      </c>
      <c r="C79" s="141" t="s">
        <v>140</v>
      </c>
      <c r="D79" s="135"/>
      <c r="E79" s="135"/>
      <c r="F79" s="135"/>
      <c r="G79" s="135"/>
      <c r="H79" s="135"/>
      <c r="I79" s="135"/>
      <c r="J79" s="3"/>
      <c r="K79" s="8"/>
    </row>
    <row r="80" spans="1:11" x14ac:dyDescent="0.15">
      <c r="B80" t="s">
        <v>134</v>
      </c>
      <c r="C80" s="141" t="s">
        <v>141</v>
      </c>
      <c r="D80" s="135"/>
      <c r="E80" s="135"/>
      <c r="F80" s="135"/>
      <c r="G80" s="135"/>
      <c r="H80" s="135"/>
      <c r="I80" s="135"/>
      <c r="J80" s="3"/>
      <c r="K80" s="8"/>
    </row>
    <row r="81" spans="1:11" x14ac:dyDescent="0.15">
      <c r="B81" t="s">
        <v>135</v>
      </c>
      <c r="C81" s="141" t="s">
        <v>142</v>
      </c>
      <c r="D81" s="135"/>
      <c r="E81" s="135"/>
      <c r="F81" s="135"/>
      <c r="G81" s="135"/>
      <c r="H81" s="135"/>
      <c r="I81" s="135"/>
      <c r="J81" s="3"/>
      <c r="K81" s="8"/>
    </row>
    <row r="82" spans="1:11" x14ac:dyDescent="0.15">
      <c r="B82" t="s">
        <v>136</v>
      </c>
      <c r="C82" s="141" t="s">
        <v>143</v>
      </c>
      <c r="D82" s="135"/>
      <c r="E82" s="135"/>
      <c r="F82" s="135"/>
      <c r="G82" s="135"/>
      <c r="H82" s="135"/>
      <c r="I82" s="135"/>
      <c r="J82" s="3"/>
      <c r="K82" s="8"/>
    </row>
    <row r="83" spans="1:11" x14ac:dyDescent="0.15">
      <c r="B83" t="s">
        <v>137</v>
      </c>
      <c r="C83" s="141" t="s">
        <v>144</v>
      </c>
      <c r="D83" s="135"/>
      <c r="E83" s="135"/>
      <c r="F83" s="135"/>
      <c r="G83" s="135"/>
      <c r="H83" s="135"/>
      <c r="I83" s="135"/>
      <c r="J83" s="3"/>
      <c r="K83" s="8"/>
    </row>
    <row r="84" spans="1:11" x14ac:dyDescent="0.15">
      <c r="B84" t="s">
        <v>138</v>
      </c>
      <c r="C84" s="141" t="s">
        <v>145</v>
      </c>
      <c r="D84" s="135"/>
      <c r="E84" s="135"/>
      <c r="F84" s="135"/>
      <c r="G84" s="135"/>
      <c r="H84" s="135"/>
      <c r="I84" s="135"/>
      <c r="J84" s="3"/>
      <c r="K84" s="8"/>
    </row>
    <row r="86" spans="1:11" ht="17.25" x14ac:dyDescent="0.15">
      <c r="A86" s="143" t="s">
        <v>146</v>
      </c>
      <c r="B86" s="143"/>
      <c r="C86" s="143"/>
      <c r="D86" s="143"/>
      <c r="E86" s="143"/>
      <c r="F86" s="143"/>
      <c r="G86" s="143"/>
      <c r="H86" s="143"/>
      <c r="I86" s="143"/>
      <c r="J86" s="143"/>
      <c r="K86" s="143"/>
    </row>
    <row r="87" spans="1:11" ht="17.25" x14ac:dyDescent="0.2">
      <c r="A87" s="15" t="s">
        <v>150</v>
      </c>
      <c r="B87" s="136" t="s">
        <v>147</v>
      </c>
      <c r="C87" s="137"/>
      <c r="D87" s="137"/>
      <c r="E87" s="137"/>
      <c r="F87" s="137"/>
      <c r="G87" s="137"/>
      <c r="H87" s="137"/>
      <c r="I87" s="137"/>
      <c r="J87" s="11"/>
      <c r="K87" s="9"/>
    </row>
    <row r="88" spans="1:11" x14ac:dyDescent="0.15">
      <c r="G88" s="2" t="s">
        <v>440</v>
      </c>
      <c r="H88" s="6"/>
      <c r="I88" t="s">
        <v>148</v>
      </c>
      <c r="J88" s="6"/>
      <c r="K88" t="s">
        <v>149</v>
      </c>
    </row>
    <row r="89" spans="1:11" x14ac:dyDescent="0.15">
      <c r="F89" s="1"/>
      <c r="K89"/>
    </row>
    <row r="90" spans="1:11" ht="33.75" customHeight="1" x14ac:dyDescent="0.2">
      <c r="A90" s="15" t="s">
        <v>151</v>
      </c>
      <c r="B90" s="136" t="s">
        <v>152</v>
      </c>
      <c r="C90" s="137"/>
      <c r="D90" s="137"/>
      <c r="E90" s="137"/>
      <c r="F90" s="137"/>
      <c r="G90" s="137"/>
      <c r="H90" s="137"/>
      <c r="I90" s="137"/>
      <c r="J90" s="11"/>
      <c r="K90" s="9"/>
    </row>
    <row r="91" spans="1:11" x14ac:dyDescent="0.15">
      <c r="G91" s="2" t="s">
        <v>440</v>
      </c>
      <c r="H91" s="6"/>
      <c r="I91" t="s">
        <v>155</v>
      </c>
      <c r="J91" s="6"/>
      <c r="K91" t="s">
        <v>149</v>
      </c>
    </row>
    <row r="93" spans="1:11" ht="17.25" x14ac:dyDescent="0.2">
      <c r="A93" s="15" t="s">
        <v>153</v>
      </c>
      <c r="B93" s="136" t="s">
        <v>154</v>
      </c>
      <c r="C93" s="137"/>
      <c r="D93" s="137"/>
      <c r="E93" s="137"/>
      <c r="F93" s="137"/>
      <c r="G93" s="137"/>
      <c r="H93" s="137"/>
      <c r="I93" s="137"/>
      <c r="J93" s="11"/>
      <c r="K93" s="9"/>
    </row>
    <row r="94" spans="1:11" x14ac:dyDescent="0.15">
      <c r="G94" s="2" t="s">
        <v>440</v>
      </c>
      <c r="H94" s="6"/>
      <c r="I94" t="s">
        <v>148</v>
      </c>
      <c r="J94" s="6"/>
      <c r="K94" t="s">
        <v>149</v>
      </c>
    </row>
    <row r="96" spans="1:11" ht="17.25" x14ac:dyDescent="0.2">
      <c r="A96" s="15" t="s">
        <v>156</v>
      </c>
      <c r="B96" s="136" t="s">
        <v>157</v>
      </c>
      <c r="C96" s="137"/>
      <c r="D96" s="137"/>
      <c r="E96" s="137"/>
      <c r="F96" s="137"/>
      <c r="G96" s="137"/>
      <c r="H96" s="137"/>
      <c r="I96" s="137"/>
      <c r="J96" s="11"/>
      <c r="K96" s="9"/>
    </row>
    <row r="97" spans="1:11" x14ac:dyDescent="0.15">
      <c r="B97" s="135" t="s">
        <v>158</v>
      </c>
      <c r="C97" s="135"/>
      <c r="D97" s="135"/>
      <c r="E97" s="135"/>
      <c r="F97" s="135"/>
      <c r="G97" s="135"/>
      <c r="H97" s="135"/>
      <c r="I97" s="135"/>
      <c r="J97" s="3"/>
    </row>
    <row r="98" spans="1:11" x14ac:dyDescent="0.15">
      <c r="F98" s="2" t="s">
        <v>440</v>
      </c>
      <c r="G98" s="2" t="s">
        <v>159</v>
      </c>
      <c r="H98" s="6"/>
      <c r="I98" t="s">
        <v>155</v>
      </c>
      <c r="J98" s="6"/>
      <c r="K98" t="s">
        <v>149</v>
      </c>
    </row>
    <row r="100" spans="1:11" ht="33.75" customHeight="1" x14ac:dyDescent="0.2">
      <c r="A100" s="15" t="s">
        <v>160</v>
      </c>
      <c r="B100" s="136" t="s">
        <v>161</v>
      </c>
      <c r="C100" s="137"/>
      <c r="D100" s="137"/>
      <c r="E100" s="137"/>
      <c r="F100" s="137"/>
      <c r="G100" s="137"/>
      <c r="H100" s="137"/>
      <c r="I100" s="137"/>
      <c r="J100" s="11"/>
      <c r="K100" s="9"/>
    </row>
    <row r="101" spans="1:11" s="5" customFormat="1" ht="14.25" customHeight="1" x14ac:dyDescent="0.15">
      <c r="A101" s="38"/>
      <c r="B101" s="39"/>
      <c r="C101" s="40"/>
      <c r="D101" s="40"/>
      <c r="E101" s="40"/>
      <c r="F101" s="40"/>
      <c r="G101" s="40"/>
      <c r="H101" s="40"/>
      <c r="I101" s="40"/>
      <c r="J101" s="40"/>
      <c r="K101" s="1" t="s">
        <v>441</v>
      </c>
    </row>
    <row r="102" spans="1:11" x14ac:dyDescent="0.15">
      <c r="B102" t="s">
        <v>162</v>
      </c>
      <c r="C102" s="142" t="s">
        <v>174</v>
      </c>
      <c r="D102" s="135"/>
      <c r="E102" s="135"/>
      <c r="F102" s="135"/>
      <c r="G102" s="135"/>
      <c r="H102" s="135"/>
      <c r="I102" s="135"/>
      <c r="J102" s="3"/>
      <c r="K102" s="8"/>
    </row>
    <row r="103" spans="1:11" ht="13.5" customHeight="1" x14ac:dyDescent="0.15">
      <c r="B103" t="s">
        <v>163</v>
      </c>
      <c r="C103" s="142" t="s">
        <v>173</v>
      </c>
      <c r="D103" s="135"/>
      <c r="E103" s="135"/>
      <c r="F103" s="135"/>
      <c r="G103" s="135"/>
      <c r="H103" s="135"/>
      <c r="I103" s="135"/>
      <c r="J103" s="3"/>
      <c r="K103" s="8"/>
    </row>
    <row r="104" spans="1:11" ht="13.5" customHeight="1" x14ac:dyDescent="0.15">
      <c r="B104" t="s">
        <v>164</v>
      </c>
      <c r="C104" s="142" t="s">
        <v>172</v>
      </c>
      <c r="D104" s="135"/>
      <c r="E104" s="135"/>
      <c r="F104" s="135"/>
      <c r="G104" s="135"/>
      <c r="H104" s="135"/>
      <c r="I104" s="135"/>
      <c r="J104" s="3"/>
      <c r="K104" s="8"/>
    </row>
    <row r="105" spans="1:11" x14ac:dyDescent="0.15">
      <c r="B105" t="s">
        <v>165</v>
      </c>
      <c r="C105" s="142" t="s">
        <v>175</v>
      </c>
      <c r="D105" s="135"/>
      <c r="E105" s="135"/>
      <c r="F105" s="135"/>
      <c r="G105" s="135"/>
      <c r="H105" s="135"/>
      <c r="I105" s="135"/>
      <c r="J105" s="3"/>
      <c r="K105" s="8"/>
    </row>
    <row r="106" spans="1:11" x14ac:dyDescent="0.15">
      <c r="B106" t="s">
        <v>166</v>
      </c>
      <c r="C106" s="142" t="s">
        <v>176</v>
      </c>
      <c r="D106" s="135"/>
      <c r="E106" s="135"/>
      <c r="F106" s="135"/>
      <c r="G106" s="135"/>
      <c r="H106" s="135"/>
      <c r="I106" s="135"/>
      <c r="J106" s="3"/>
      <c r="K106" s="8"/>
    </row>
    <row r="107" spans="1:11" ht="13.5" customHeight="1" x14ac:dyDescent="0.15">
      <c r="B107" t="s">
        <v>167</v>
      </c>
      <c r="C107" s="142" t="s">
        <v>177</v>
      </c>
      <c r="D107" s="135"/>
      <c r="E107" s="135"/>
      <c r="F107" s="135"/>
      <c r="G107" s="135"/>
      <c r="H107" s="135"/>
      <c r="I107" s="135"/>
      <c r="J107" s="3"/>
      <c r="K107" s="8"/>
    </row>
    <row r="108" spans="1:11" x14ac:dyDescent="0.15">
      <c r="B108" t="s">
        <v>168</v>
      </c>
      <c r="C108" s="142" t="s">
        <v>178</v>
      </c>
      <c r="D108" s="135"/>
      <c r="E108" s="135"/>
      <c r="F108" s="135"/>
      <c r="G108" s="135"/>
      <c r="H108" s="135"/>
      <c r="I108" s="135"/>
      <c r="J108" s="3"/>
      <c r="K108" s="8"/>
    </row>
    <row r="109" spans="1:11" x14ac:dyDescent="0.15">
      <c r="B109" t="s">
        <v>169</v>
      </c>
      <c r="C109" s="142" t="s">
        <v>179</v>
      </c>
      <c r="D109" s="135"/>
      <c r="E109" s="135"/>
      <c r="F109" s="135"/>
      <c r="G109" s="135"/>
      <c r="H109" s="135"/>
      <c r="I109" s="135"/>
      <c r="J109" s="3"/>
      <c r="K109" s="8"/>
    </row>
    <row r="110" spans="1:11" x14ac:dyDescent="0.15">
      <c r="B110" t="s">
        <v>170</v>
      </c>
      <c r="C110" s="142" t="s">
        <v>180</v>
      </c>
      <c r="D110" s="135"/>
      <c r="E110" s="135"/>
      <c r="F110" s="135"/>
      <c r="G110" s="135"/>
      <c r="H110" s="135"/>
      <c r="I110" s="135"/>
      <c r="J110" s="3"/>
      <c r="K110" s="8"/>
    </row>
    <row r="111" spans="1:11" x14ac:dyDescent="0.15">
      <c r="B111" t="s">
        <v>171</v>
      </c>
      <c r="C111" s="142" t="s">
        <v>181</v>
      </c>
      <c r="D111" s="135"/>
      <c r="E111" s="135"/>
      <c r="F111" s="135"/>
      <c r="G111" s="135"/>
      <c r="H111" s="135"/>
      <c r="I111" s="135"/>
      <c r="J111" s="3"/>
      <c r="K111" s="8"/>
    </row>
    <row r="113" spans="1:11" ht="33.75" customHeight="1" x14ac:dyDescent="0.2">
      <c r="A113" s="15" t="s">
        <v>182</v>
      </c>
      <c r="B113" s="136" t="s">
        <v>183</v>
      </c>
      <c r="C113" s="137"/>
      <c r="D113" s="137"/>
      <c r="E113" s="137"/>
      <c r="F113" s="137"/>
      <c r="G113" s="137"/>
      <c r="H113" s="137"/>
      <c r="I113" s="137"/>
      <c r="J113" s="11"/>
      <c r="K113" s="9" t="s">
        <v>184</v>
      </c>
    </row>
    <row r="114" spans="1:11" x14ac:dyDescent="0.15">
      <c r="A114" s="2" t="s">
        <v>440</v>
      </c>
      <c r="B114" s="144"/>
      <c r="C114" s="145"/>
      <c r="D114" s="145"/>
      <c r="E114" s="145"/>
      <c r="F114" s="145"/>
      <c r="G114" s="145"/>
      <c r="H114" s="145"/>
      <c r="I114" s="145"/>
      <c r="J114" s="145"/>
      <c r="K114" s="146"/>
    </row>
    <row r="116" spans="1:11" ht="34.5" customHeight="1" x14ac:dyDescent="0.2">
      <c r="A116" s="15" t="s">
        <v>185</v>
      </c>
      <c r="B116" s="136" t="s">
        <v>186</v>
      </c>
      <c r="C116" s="137"/>
      <c r="D116" s="137"/>
      <c r="E116" s="137"/>
      <c r="F116" s="137"/>
      <c r="G116" s="137"/>
      <c r="H116" s="137"/>
      <c r="I116" s="137"/>
      <c r="J116" s="11"/>
      <c r="K116" s="9" t="s">
        <v>5</v>
      </c>
    </row>
    <row r="117" spans="1:11" x14ac:dyDescent="0.15">
      <c r="J117" s="2" t="s">
        <v>440</v>
      </c>
      <c r="K117" s="8"/>
    </row>
    <row r="119" spans="1:11" ht="33.75" customHeight="1" x14ac:dyDescent="0.2">
      <c r="A119" s="15" t="s">
        <v>187</v>
      </c>
      <c r="B119" s="136" t="s">
        <v>188</v>
      </c>
      <c r="C119" s="137"/>
      <c r="D119" s="137"/>
      <c r="E119" s="137"/>
      <c r="F119" s="137"/>
      <c r="G119" s="137"/>
      <c r="H119" s="137"/>
      <c r="I119" s="137"/>
      <c r="J119" s="11"/>
      <c r="K119" s="9" t="s">
        <v>5</v>
      </c>
    </row>
    <row r="120" spans="1:11" x14ac:dyDescent="0.15">
      <c r="J120" s="2" t="s">
        <v>440</v>
      </c>
      <c r="K120" s="8"/>
    </row>
    <row r="122" spans="1:11" ht="33.75" customHeight="1" x14ac:dyDescent="0.2">
      <c r="A122" s="15" t="s">
        <v>189</v>
      </c>
      <c r="B122" s="136" t="s">
        <v>190</v>
      </c>
      <c r="C122" s="137"/>
      <c r="D122" s="137"/>
      <c r="E122" s="137"/>
      <c r="F122" s="137"/>
      <c r="G122" s="137"/>
      <c r="H122" s="137"/>
      <c r="I122" s="137"/>
      <c r="J122" s="11"/>
      <c r="K122" s="9" t="s">
        <v>5</v>
      </c>
    </row>
    <row r="123" spans="1:11" x14ac:dyDescent="0.15">
      <c r="J123" s="2" t="s">
        <v>440</v>
      </c>
      <c r="K123" s="8"/>
    </row>
    <row r="125" spans="1:11" ht="33.75" customHeight="1" x14ac:dyDescent="0.2">
      <c r="A125" s="15" t="s">
        <v>192</v>
      </c>
      <c r="B125" s="136" t="s">
        <v>191</v>
      </c>
      <c r="C125" s="137"/>
      <c r="D125" s="137"/>
      <c r="E125" s="137"/>
      <c r="F125" s="137"/>
      <c r="G125" s="137"/>
      <c r="H125" s="137"/>
      <c r="I125" s="137"/>
      <c r="J125" s="11"/>
      <c r="K125" s="9" t="s">
        <v>5</v>
      </c>
    </row>
    <row r="126" spans="1:11" x14ac:dyDescent="0.15">
      <c r="J126" s="2" t="s">
        <v>440</v>
      </c>
      <c r="K126" s="8"/>
    </row>
    <row r="128" spans="1:11" ht="33.75" customHeight="1" x14ac:dyDescent="0.2">
      <c r="A128" s="15" t="s">
        <v>193</v>
      </c>
      <c r="B128" s="136" t="s">
        <v>194</v>
      </c>
      <c r="C128" s="137"/>
      <c r="D128" s="137"/>
      <c r="E128" s="137"/>
      <c r="F128" s="137"/>
      <c r="G128" s="137"/>
      <c r="H128" s="137"/>
      <c r="I128" s="137"/>
      <c r="J128" s="11"/>
      <c r="K128" s="9"/>
    </row>
    <row r="129" spans="1:12" s="5" customFormat="1" ht="14.25" customHeight="1" x14ac:dyDescent="0.15">
      <c r="A129" s="38"/>
      <c r="B129" s="39"/>
      <c r="C129" s="40"/>
      <c r="D129" s="40"/>
      <c r="E129" s="40"/>
      <c r="F129" s="40"/>
      <c r="G129" s="40"/>
      <c r="H129" s="40"/>
      <c r="I129" s="40"/>
      <c r="J129" s="40"/>
      <c r="K129" s="1" t="s">
        <v>441</v>
      </c>
    </row>
    <row r="130" spans="1:12" x14ac:dyDescent="0.15">
      <c r="B130" t="s">
        <v>195</v>
      </c>
      <c r="C130" s="142" t="s">
        <v>205</v>
      </c>
      <c r="D130" s="147"/>
      <c r="E130" s="147"/>
      <c r="F130" s="147"/>
      <c r="G130" s="147"/>
      <c r="H130" s="147"/>
      <c r="I130" s="147"/>
      <c r="J130" s="19"/>
      <c r="K130" s="8"/>
    </row>
    <row r="131" spans="1:12" x14ac:dyDescent="0.15">
      <c r="B131" t="s">
        <v>196</v>
      </c>
      <c r="C131" s="142" t="s">
        <v>206</v>
      </c>
      <c r="D131" s="147"/>
      <c r="E131" s="147"/>
      <c r="F131" s="147"/>
      <c r="G131" s="147"/>
      <c r="H131" s="147"/>
      <c r="I131" s="147"/>
      <c r="J131" s="19"/>
      <c r="K131" s="8"/>
    </row>
    <row r="132" spans="1:12" x14ac:dyDescent="0.15">
      <c r="B132" t="s">
        <v>197</v>
      </c>
      <c r="C132" s="142" t="s">
        <v>207</v>
      </c>
      <c r="D132" s="147"/>
      <c r="E132" s="147"/>
      <c r="F132" s="147"/>
      <c r="G132" s="147"/>
      <c r="H132" s="147"/>
      <c r="I132" s="147"/>
      <c r="J132" s="19"/>
      <c r="K132" s="8"/>
    </row>
    <row r="133" spans="1:12" x14ac:dyDescent="0.15">
      <c r="B133" t="s">
        <v>198</v>
      </c>
      <c r="C133" s="142" t="s">
        <v>208</v>
      </c>
      <c r="D133" s="147"/>
      <c r="E133" s="147"/>
      <c r="F133" s="147"/>
      <c r="G133" s="147"/>
      <c r="H133" s="147"/>
      <c r="I133" s="147"/>
      <c r="J133" s="19"/>
      <c r="K133" s="8"/>
    </row>
    <row r="134" spans="1:12" x14ac:dyDescent="0.15">
      <c r="B134" t="s">
        <v>199</v>
      </c>
      <c r="C134" s="142" t="s">
        <v>209</v>
      </c>
      <c r="D134" s="135"/>
      <c r="E134" s="135"/>
      <c r="F134" s="135"/>
      <c r="G134" s="135"/>
      <c r="H134" s="135"/>
      <c r="I134" s="135"/>
      <c r="J134" s="3"/>
      <c r="K134" s="8"/>
    </row>
    <row r="135" spans="1:12" x14ac:dyDescent="0.15">
      <c r="B135" t="s">
        <v>200</v>
      </c>
      <c r="C135" s="142" t="s">
        <v>210</v>
      </c>
      <c r="D135" s="135"/>
      <c r="E135" s="135"/>
      <c r="F135" s="135"/>
      <c r="G135" s="135"/>
      <c r="H135" s="135"/>
      <c r="I135" s="135"/>
      <c r="J135" s="3"/>
      <c r="K135" s="8"/>
    </row>
    <row r="136" spans="1:12" x14ac:dyDescent="0.15">
      <c r="B136" t="s">
        <v>201</v>
      </c>
      <c r="C136" s="142" t="s">
        <v>211</v>
      </c>
      <c r="D136" s="135"/>
      <c r="E136" s="135"/>
      <c r="F136" s="135"/>
      <c r="G136" s="135"/>
      <c r="H136" s="135"/>
      <c r="I136" s="135"/>
      <c r="J136" s="3"/>
      <c r="K136" s="8"/>
    </row>
    <row r="137" spans="1:12" x14ac:dyDescent="0.15">
      <c r="B137" t="s">
        <v>202</v>
      </c>
      <c r="C137" s="142" t="s">
        <v>212</v>
      </c>
      <c r="D137" s="135"/>
      <c r="E137" s="135"/>
      <c r="F137" s="135"/>
      <c r="G137" s="135"/>
      <c r="H137" s="135"/>
      <c r="I137" s="135"/>
      <c r="J137" s="3"/>
      <c r="K137" s="8"/>
    </row>
    <row r="138" spans="1:12" x14ac:dyDescent="0.15">
      <c r="B138" t="s">
        <v>203</v>
      </c>
      <c r="C138" s="142" t="s">
        <v>213</v>
      </c>
      <c r="D138" s="135"/>
      <c r="E138" s="135"/>
      <c r="F138" s="135"/>
      <c r="G138" s="135"/>
      <c r="H138" s="135"/>
      <c r="I138" s="135"/>
      <c r="J138" s="3"/>
      <c r="K138" s="8"/>
    </row>
    <row r="139" spans="1:12" x14ac:dyDescent="0.15">
      <c r="B139" t="s">
        <v>204</v>
      </c>
      <c r="C139" s="142" t="s">
        <v>214</v>
      </c>
      <c r="D139" s="135"/>
      <c r="E139" s="135"/>
      <c r="F139" s="135"/>
      <c r="G139" s="135"/>
      <c r="H139" s="135"/>
      <c r="I139" s="135"/>
      <c r="J139" s="3"/>
      <c r="K139" s="8"/>
    </row>
    <row r="141" spans="1:12" ht="33.75" customHeight="1" x14ac:dyDescent="0.2">
      <c r="A141" s="15" t="s">
        <v>215</v>
      </c>
      <c r="B141" s="136" t="s">
        <v>216</v>
      </c>
      <c r="C141" s="137"/>
      <c r="D141" s="137"/>
      <c r="E141" s="137"/>
      <c r="F141" s="137"/>
      <c r="G141" s="137"/>
      <c r="H141" s="137"/>
      <c r="I141" s="137"/>
      <c r="J141" s="11"/>
      <c r="K141" s="9"/>
    </row>
    <row r="142" spans="1:12" s="5" customFormat="1" ht="14.25" customHeight="1" x14ac:dyDescent="0.2">
      <c r="A142" s="38"/>
      <c r="B142" s="1" t="s">
        <v>441</v>
      </c>
      <c r="C142" s="40"/>
      <c r="D142" s="40"/>
      <c r="E142" s="40"/>
      <c r="F142" s="40"/>
      <c r="G142" s="40"/>
      <c r="H142" s="40"/>
      <c r="I142" s="40"/>
      <c r="J142" s="40"/>
      <c r="K142" s="12"/>
    </row>
    <row r="143" spans="1:12" x14ac:dyDescent="0.15">
      <c r="B143" s="6"/>
      <c r="C143" s="20" t="s">
        <v>217</v>
      </c>
      <c r="D143" s="10"/>
      <c r="E143" s="10"/>
      <c r="F143" s="10"/>
      <c r="G143" s="10"/>
      <c r="H143" s="10"/>
      <c r="I143" s="10"/>
      <c r="J143" s="10"/>
      <c r="K143" s="21"/>
      <c r="L143" s="10" t="b">
        <v>0</v>
      </c>
    </row>
    <row r="144" spans="1:12" x14ac:dyDescent="0.15">
      <c r="B144" s="6"/>
      <c r="C144" s="20" t="s">
        <v>218</v>
      </c>
      <c r="D144" s="10"/>
      <c r="E144" s="10"/>
      <c r="F144" s="10"/>
      <c r="G144" s="10"/>
      <c r="H144" s="10"/>
      <c r="I144" s="10"/>
      <c r="J144" s="10"/>
      <c r="K144" s="21"/>
      <c r="L144" s="10" t="b">
        <v>0</v>
      </c>
    </row>
    <row r="145" spans="1:12" x14ac:dyDescent="0.15">
      <c r="B145" s="6"/>
      <c r="C145" s="20" t="s">
        <v>219</v>
      </c>
      <c r="D145" s="10"/>
      <c r="E145" s="10"/>
      <c r="F145" s="10"/>
      <c r="G145" s="10"/>
      <c r="H145" s="10"/>
      <c r="I145" s="10"/>
      <c r="J145" s="10"/>
      <c r="K145" s="21"/>
      <c r="L145" s="10" t="b">
        <v>0</v>
      </c>
    </row>
    <row r="146" spans="1:12" x14ac:dyDescent="0.15">
      <c r="B146" s="6"/>
      <c r="C146" s="20" t="s">
        <v>220</v>
      </c>
      <c r="D146" s="10"/>
      <c r="E146" s="10"/>
      <c r="F146" s="10"/>
      <c r="G146" s="10"/>
      <c r="H146" s="10"/>
      <c r="I146" s="10"/>
      <c r="J146" s="10"/>
      <c r="K146" s="21"/>
      <c r="L146" s="10" t="b">
        <v>0</v>
      </c>
    </row>
    <row r="147" spans="1:12" x14ac:dyDescent="0.15">
      <c r="B147" s="6"/>
      <c r="C147" s="20" t="s">
        <v>221</v>
      </c>
      <c r="D147" s="10"/>
      <c r="E147" s="10"/>
      <c r="F147" s="10"/>
      <c r="G147" s="10"/>
      <c r="H147" s="10"/>
      <c r="I147" s="10"/>
      <c r="J147" s="10"/>
      <c r="K147" s="21"/>
      <c r="L147" s="10" t="b">
        <v>0</v>
      </c>
    </row>
    <row r="148" spans="1:12" x14ac:dyDescent="0.15">
      <c r="B148" s="6"/>
      <c r="C148" s="20" t="s">
        <v>222</v>
      </c>
      <c r="D148" s="10"/>
      <c r="E148" s="10"/>
      <c r="F148" s="10"/>
      <c r="G148" s="10"/>
      <c r="H148" s="10"/>
      <c r="I148" s="10"/>
      <c r="J148" s="10"/>
      <c r="K148" s="21"/>
      <c r="L148" s="10" t="b">
        <v>0</v>
      </c>
    </row>
    <row r="149" spans="1:12" ht="12.75" customHeight="1" x14ac:dyDescent="0.15">
      <c r="B149" s="6"/>
      <c r="C149" s="20" t="s">
        <v>227</v>
      </c>
      <c r="D149" s="10"/>
      <c r="E149" s="10"/>
      <c r="F149" s="10"/>
      <c r="G149" s="10"/>
      <c r="H149" s="10"/>
      <c r="I149" s="10"/>
      <c r="J149" s="10"/>
      <c r="K149" s="21"/>
      <c r="L149" s="10" t="b">
        <v>0</v>
      </c>
    </row>
    <row r="150" spans="1:12" x14ac:dyDescent="0.15">
      <c r="B150" s="6"/>
      <c r="C150" s="20" t="s">
        <v>223</v>
      </c>
      <c r="D150" s="10"/>
      <c r="E150" s="10"/>
      <c r="F150" s="10"/>
      <c r="G150" s="10"/>
      <c r="H150" s="10"/>
      <c r="I150" s="10"/>
      <c r="J150" s="10"/>
      <c r="K150" s="21"/>
      <c r="L150" s="10" t="b">
        <v>0</v>
      </c>
    </row>
    <row r="151" spans="1:12" x14ac:dyDescent="0.15">
      <c r="B151" s="6"/>
      <c r="C151" s="20" t="s">
        <v>224</v>
      </c>
      <c r="D151" s="10"/>
      <c r="E151" s="10"/>
      <c r="F151" s="10"/>
      <c r="G151" s="10"/>
      <c r="H151" s="10"/>
      <c r="I151" s="10"/>
      <c r="J151" s="10"/>
      <c r="K151" s="21"/>
      <c r="L151" s="10" t="b">
        <v>0</v>
      </c>
    </row>
    <row r="152" spans="1:12" x14ac:dyDescent="0.15">
      <c r="B152" s="6"/>
      <c r="C152" s="20" t="s">
        <v>225</v>
      </c>
      <c r="D152" s="10"/>
      <c r="E152" s="10"/>
      <c r="F152" s="10"/>
      <c r="G152" s="10"/>
      <c r="H152" s="10"/>
      <c r="I152" s="10"/>
      <c r="J152" s="10"/>
      <c r="K152" s="21"/>
      <c r="L152" s="10" t="b">
        <v>0</v>
      </c>
    </row>
    <row r="153" spans="1:12" x14ac:dyDescent="0.15">
      <c r="B153" s="6"/>
      <c r="C153" s="20" t="s">
        <v>226</v>
      </c>
      <c r="D153" s="10"/>
      <c r="E153" s="10"/>
      <c r="F153" s="10"/>
      <c r="G153" s="10"/>
      <c r="H153" s="10"/>
      <c r="I153" s="10"/>
      <c r="J153" s="10"/>
      <c r="K153" s="21"/>
      <c r="L153" s="10" t="b">
        <v>0</v>
      </c>
    </row>
    <row r="155" spans="1:12" ht="17.25" x14ac:dyDescent="0.2">
      <c r="A155" s="15" t="s">
        <v>228</v>
      </c>
      <c r="B155" s="136" t="s">
        <v>229</v>
      </c>
      <c r="C155" s="137"/>
      <c r="D155" s="137"/>
      <c r="E155" s="137"/>
      <c r="F155" s="137"/>
      <c r="G155" s="137"/>
      <c r="H155" s="137"/>
      <c r="I155" s="137"/>
      <c r="J155" s="11"/>
      <c r="K155" s="9" t="s">
        <v>5</v>
      </c>
    </row>
    <row r="156" spans="1:12" ht="27" customHeight="1" x14ac:dyDescent="0.15">
      <c r="B156" s="148" t="s">
        <v>230</v>
      </c>
      <c r="C156" s="135"/>
      <c r="D156" s="135"/>
      <c r="E156" s="135"/>
      <c r="F156" s="135"/>
      <c r="G156" s="135"/>
      <c r="H156" s="135"/>
      <c r="I156" s="135"/>
      <c r="J156" s="2" t="s">
        <v>440</v>
      </c>
      <c r="K156" s="8"/>
    </row>
    <row r="158" spans="1:12" ht="17.25" x14ac:dyDescent="0.2">
      <c r="A158" s="15" t="s">
        <v>231</v>
      </c>
      <c r="B158" s="136" t="s">
        <v>232</v>
      </c>
      <c r="C158" s="137"/>
      <c r="D158" s="137"/>
      <c r="E158" s="137"/>
      <c r="F158" s="137"/>
      <c r="G158" s="137"/>
      <c r="H158" s="137"/>
      <c r="I158" s="137"/>
      <c r="J158" s="11"/>
      <c r="K158" s="9" t="s">
        <v>5</v>
      </c>
    </row>
    <row r="159" spans="1:12" x14ac:dyDescent="0.15">
      <c r="J159" s="2" t="s">
        <v>440</v>
      </c>
      <c r="K159" s="8"/>
    </row>
    <row r="161" spans="1:11" ht="17.25" x14ac:dyDescent="0.2">
      <c r="A161" s="15" t="s">
        <v>233</v>
      </c>
      <c r="B161" s="136" t="s">
        <v>234</v>
      </c>
      <c r="C161" s="137"/>
      <c r="D161" s="137"/>
      <c r="E161" s="137"/>
      <c r="F161" s="137"/>
      <c r="G161" s="137"/>
      <c r="H161" s="137"/>
      <c r="I161" s="137"/>
      <c r="J161" s="11"/>
      <c r="K161" s="9" t="s">
        <v>5</v>
      </c>
    </row>
    <row r="162" spans="1:11" ht="27" customHeight="1" x14ac:dyDescent="0.15">
      <c r="B162" s="148" t="s">
        <v>235</v>
      </c>
      <c r="C162" s="135"/>
      <c r="D162" s="135"/>
      <c r="E162" s="135"/>
      <c r="F162" s="135"/>
      <c r="G162" s="135"/>
      <c r="H162" s="135"/>
      <c r="I162" s="135"/>
      <c r="J162" s="2" t="s">
        <v>440</v>
      </c>
      <c r="K162" s="8"/>
    </row>
    <row r="164" spans="1:11" ht="33.75" customHeight="1" x14ac:dyDescent="0.2">
      <c r="A164" s="15" t="s">
        <v>237</v>
      </c>
      <c r="B164" s="136" t="s">
        <v>236</v>
      </c>
      <c r="C164" s="137"/>
      <c r="D164" s="137"/>
      <c r="E164" s="137"/>
      <c r="F164" s="137"/>
      <c r="G164" s="137"/>
      <c r="H164" s="137"/>
      <c r="I164" s="137"/>
      <c r="J164" s="11"/>
      <c r="K164" s="9" t="s">
        <v>5</v>
      </c>
    </row>
    <row r="165" spans="1:11" x14ac:dyDescent="0.15">
      <c r="J165" s="2" t="s">
        <v>440</v>
      </c>
      <c r="K165" s="8"/>
    </row>
    <row r="167" spans="1:11" ht="17.25" x14ac:dyDescent="0.2">
      <c r="A167" s="15" t="s">
        <v>239</v>
      </c>
      <c r="B167" s="136" t="s">
        <v>238</v>
      </c>
      <c r="C167" s="137"/>
      <c r="D167" s="137"/>
      <c r="E167" s="137"/>
      <c r="F167" s="137"/>
      <c r="G167" s="137"/>
      <c r="H167" s="137"/>
      <c r="I167" s="137"/>
      <c r="J167" s="11"/>
      <c r="K167" s="9" t="s">
        <v>5</v>
      </c>
    </row>
    <row r="168" spans="1:11" x14ac:dyDescent="0.15">
      <c r="J168" s="2" t="s">
        <v>440</v>
      </c>
      <c r="K168" s="8"/>
    </row>
    <row r="170" spans="1:11" ht="17.25" x14ac:dyDescent="0.2">
      <c r="A170" s="15" t="s">
        <v>240</v>
      </c>
      <c r="B170" s="136" t="s">
        <v>241</v>
      </c>
      <c r="C170" s="137"/>
      <c r="D170" s="137"/>
      <c r="E170" s="137"/>
      <c r="F170" s="137"/>
      <c r="G170" s="137"/>
      <c r="H170" s="137"/>
      <c r="I170" s="137"/>
      <c r="J170" s="11"/>
      <c r="K170" s="9" t="s">
        <v>243</v>
      </c>
    </row>
    <row r="171" spans="1:11" x14ac:dyDescent="0.15">
      <c r="B171" s="148" t="s">
        <v>242</v>
      </c>
      <c r="C171" s="135"/>
      <c r="D171" s="135"/>
      <c r="E171" s="135"/>
      <c r="F171" s="135"/>
      <c r="G171" s="135"/>
      <c r="H171" s="135"/>
      <c r="I171" s="135"/>
      <c r="J171" s="3"/>
    </row>
    <row r="172" spans="1:11" x14ac:dyDescent="0.15">
      <c r="A172" s="2" t="s">
        <v>440</v>
      </c>
      <c r="B172" s="2" t="s">
        <v>244</v>
      </c>
      <c r="C172" s="6"/>
      <c r="D172" t="s">
        <v>245</v>
      </c>
    </row>
    <row r="174" spans="1:11" ht="36" customHeight="1" x14ac:dyDescent="0.2">
      <c r="A174" s="15" t="s">
        <v>246</v>
      </c>
      <c r="B174" s="136" t="s">
        <v>274</v>
      </c>
      <c r="C174" s="137"/>
      <c r="D174" s="137"/>
      <c r="E174" s="137"/>
      <c r="F174" s="137"/>
      <c r="G174" s="137"/>
      <c r="H174" s="137"/>
      <c r="I174" s="137"/>
      <c r="J174" s="11"/>
      <c r="K174" s="9"/>
    </row>
    <row r="175" spans="1:11" s="5" customFormat="1" ht="14.25" customHeight="1" x14ac:dyDescent="0.15">
      <c r="A175" s="38"/>
      <c r="B175" s="39"/>
      <c r="C175" s="40"/>
      <c r="D175" s="40"/>
      <c r="E175" s="40"/>
      <c r="F175" s="40"/>
      <c r="G175" s="40"/>
      <c r="H175" s="40"/>
      <c r="I175" s="40"/>
      <c r="J175" s="40"/>
      <c r="K175" s="1" t="s">
        <v>441</v>
      </c>
    </row>
    <row r="176" spans="1:11" x14ac:dyDescent="0.15">
      <c r="B176" t="s">
        <v>247</v>
      </c>
      <c r="C176" s="149" t="s">
        <v>257</v>
      </c>
      <c r="D176" s="150"/>
      <c r="E176" s="150"/>
      <c r="F176" s="150"/>
      <c r="G176" s="150"/>
      <c r="H176" s="150"/>
      <c r="I176" s="150"/>
      <c r="J176" s="36"/>
      <c r="K176" s="8"/>
    </row>
    <row r="177" spans="1:11" x14ac:dyDescent="0.15">
      <c r="B177" t="s">
        <v>248</v>
      </c>
      <c r="C177" s="149" t="s">
        <v>258</v>
      </c>
      <c r="D177" s="150"/>
      <c r="E177" s="150"/>
      <c r="F177" s="150"/>
      <c r="G177" s="150"/>
      <c r="H177" s="150"/>
      <c r="I177" s="150"/>
      <c r="J177" s="36"/>
      <c r="K177" s="8"/>
    </row>
    <row r="178" spans="1:11" x14ac:dyDescent="0.15">
      <c r="B178" t="s">
        <v>249</v>
      </c>
      <c r="C178" s="149" t="s">
        <v>439</v>
      </c>
      <c r="D178" s="150"/>
      <c r="E178" s="150"/>
      <c r="F178" s="150"/>
      <c r="G178" s="150"/>
      <c r="H178" s="150"/>
      <c r="I178" s="150"/>
      <c r="J178" s="36"/>
      <c r="K178" s="8"/>
    </row>
    <row r="179" spans="1:11" x14ac:dyDescent="0.15">
      <c r="B179" t="s">
        <v>250</v>
      </c>
      <c r="C179" s="149" t="s">
        <v>259</v>
      </c>
      <c r="D179" s="150"/>
      <c r="E179" s="150"/>
      <c r="F179" s="150"/>
      <c r="G179" s="150"/>
      <c r="H179" s="150"/>
      <c r="I179" s="150"/>
      <c r="J179" s="36"/>
      <c r="K179" s="8"/>
    </row>
    <row r="180" spans="1:11" x14ac:dyDescent="0.15">
      <c r="B180" t="s">
        <v>251</v>
      </c>
      <c r="C180" s="151" t="s">
        <v>260</v>
      </c>
      <c r="D180" s="150"/>
      <c r="E180" s="150"/>
      <c r="F180" s="150"/>
      <c r="G180" s="150"/>
      <c r="H180" s="150"/>
      <c r="I180" s="150"/>
      <c r="J180" s="36"/>
      <c r="K180" s="8"/>
    </row>
    <row r="181" spans="1:11" x14ac:dyDescent="0.15">
      <c r="B181" t="s">
        <v>252</v>
      </c>
      <c r="C181" s="151" t="s">
        <v>261</v>
      </c>
      <c r="D181" s="150"/>
      <c r="E181" s="150"/>
      <c r="F181" s="150"/>
      <c r="G181" s="150"/>
      <c r="H181" s="150"/>
      <c r="I181" s="150"/>
      <c r="J181" s="36"/>
      <c r="K181" s="8"/>
    </row>
    <row r="182" spans="1:11" x14ac:dyDescent="0.15">
      <c r="B182" t="s">
        <v>253</v>
      </c>
      <c r="C182" s="151" t="s">
        <v>262</v>
      </c>
      <c r="D182" s="150"/>
      <c r="E182" s="150"/>
      <c r="F182" s="150"/>
      <c r="G182" s="150"/>
      <c r="H182" s="150"/>
      <c r="I182" s="150"/>
      <c r="J182" s="36"/>
      <c r="K182" s="8"/>
    </row>
    <row r="183" spans="1:11" x14ac:dyDescent="0.15">
      <c r="B183" t="s">
        <v>254</v>
      </c>
      <c r="C183" s="151" t="s">
        <v>263</v>
      </c>
      <c r="D183" s="150"/>
      <c r="E183" s="150"/>
      <c r="F183" s="150"/>
      <c r="G183" s="150"/>
      <c r="H183" s="150"/>
      <c r="I183" s="150"/>
      <c r="J183" s="36"/>
      <c r="K183" s="8"/>
    </row>
    <row r="184" spans="1:11" x14ac:dyDescent="0.15">
      <c r="B184" t="s">
        <v>255</v>
      </c>
      <c r="C184" s="151" t="s">
        <v>264</v>
      </c>
      <c r="D184" s="150"/>
      <c r="E184" s="150"/>
      <c r="F184" s="150"/>
      <c r="G184" s="150"/>
      <c r="H184" s="150"/>
      <c r="I184" s="150"/>
      <c r="J184" s="36"/>
      <c r="K184" s="8"/>
    </row>
    <row r="185" spans="1:11" x14ac:dyDescent="0.15">
      <c r="B185" t="s">
        <v>256</v>
      </c>
      <c r="C185" s="35" t="s">
        <v>265</v>
      </c>
      <c r="D185" s="7"/>
      <c r="E185" s="7"/>
      <c r="F185" s="7"/>
      <c r="G185" s="7"/>
      <c r="H185" s="7"/>
      <c r="I185" s="7"/>
      <c r="J185" s="7"/>
      <c r="K185" s="8"/>
    </row>
    <row r="187" spans="1:11" ht="17.25" x14ac:dyDescent="0.2">
      <c r="A187" s="15" t="s">
        <v>266</v>
      </c>
      <c r="B187" s="136" t="s">
        <v>267</v>
      </c>
      <c r="C187" s="137"/>
      <c r="D187" s="137"/>
      <c r="E187" s="137"/>
      <c r="F187" s="137"/>
      <c r="G187" s="137"/>
      <c r="H187" s="137"/>
      <c r="I187" s="137"/>
      <c r="J187" s="11"/>
      <c r="K187" s="9" t="s">
        <v>5</v>
      </c>
    </row>
    <row r="188" spans="1:11" x14ac:dyDescent="0.15">
      <c r="J188" s="2" t="s">
        <v>440</v>
      </c>
      <c r="K188" s="8"/>
    </row>
    <row r="190" spans="1:11" ht="17.25" x14ac:dyDescent="0.2">
      <c r="A190" s="15" t="s">
        <v>268</v>
      </c>
      <c r="B190" s="136" t="s">
        <v>269</v>
      </c>
      <c r="C190" s="137"/>
      <c r="D190" s="137"/>
      <c r="E190" s="137"/>
      <c r="F190" s="137"/>
      <c r="G190" s="137"/>
      <c r="H190" s="137"/>
      <c r="I190" s="137"/>
      <c r="J190" s="11"/>
      <c r="K190" s="9" t="s">
        <v>5</v>
      </c>
    </row>
    <row r="191" spans="1:11" x14ac:dyDescent="0.15">
      <c r="J191" s="2" t="s">
        <v>440</v>
      </c>
      <c r="K191" s="8"/>
    </row>
    <row r="193" spans="1:11" ht="17.25" x14ac:dyDescent="0.2">
      <c r="A193" s="15" t="s">
        <v>270</v>
      </c>
      <c r="B193" s="136" t="s">
        <v>271</v>
      </c>
      <c r="C193" s="137"/>
      <c r="D193" s="137"/>
      <c r="E193" s="137"/>
      <c r="F193" s="137"/>
      <c r="G193" s="137"/>
      <c r="H193" s="137"/>
      <c r="I193" s="137"/>
      <c r="J193" s="11"/>
      <c r="K193" s="9" t="s">
        <v>5</v>
      </c>
    </row>
    <row r="194" spans="1:11" x14ac:dyDescent="0.15">
      <c r="J194" s="2" t="s">
        <v>440</v>
      </c>
      <c r="K194" s="8"/>
    </row>
    <row r="196" spans="1:11" ht="33.75" customHeight="1" x14ac:dyDescent="0.2">
      <c r="A196" s="15" t="s">
        <v>272</v>
      </c>
      <c r="B196" s="136" t="s">
        <v>273</v>
      </c>
      <c r="C196" s="137"/>
      <c r="D196" s="137"/>
      <c r="E196" s="137"/>
      <c r="F196" s="137"/>
      <c r="G196" s="137"/>
      <c r="H196" s="137"/>
      <c r="I196" s="137"/>
      <c r="J196" s="11"/>
      <c r="K196" s="9"/>
    </row>
    <row r="197" spans="1:11" s="5" customFormat="1" ht="14.25" customHeight="1" x14ac:dyDescent="0.15">
      <c r="A197" s="38"/>
      <c r="B197" s="39"/>
      <c r="C197" s="40"/>
      <c r="D197" s="40"/>
      <c r="E197" s="40"/>
      <c r="F197" s="40"/>
      <c r="G197" s="40"/>
      <c r="H197" s="40"/>
      <c r="I197" s="40"/>
      <c r="J197" s="40"/>
      <c r="K197" s="1" t="s">
        <v>441</v>
      </c>
    </row>
    <row r="198" spans="1:11" ht="26.25" customHeight="1" x14ac:dyDescent="0.15">
      <c r="B198" s="10" t="s">
        <v>275</v>
      </c>
      <c r="C198" s="153" t="s">
        <v>279</v>
      </c>
      <c r="D198" s="139"/>
      <c r="E198" s="139"/>
      <c r="F198" s="139"/>
      <c r="G198" s="139"/>
      <c r="H198" s="139"/>
      <c r="I198" s="139"/>
      <c r="J198" s="13"/>
      <c r="K198" s="8"/>
    </row>
    <row r="199" spans="1:11" ht="26.25" customHeight="1" x14ac:dyDescent="0.15">
      <c r="B199" s="10" t="s">
        <v>276</v>
      </c>
      <c r="C199" s="153" t="s">
        <v>278</v>
      </c>
      <c r="D199" s="139"/>
      <c r="E199" s="139"/>
      <c r="F199" s="139"/>
      <c r="G199" s="139"/>
      <c r="H199" s="139"/>
      <c r="I199" s="139"/>
      <c r="J199" s="13"/>
      <c r="K199" s="8"/>
    </row>
    <row r="200" spans="1:11" ht="26.25" customHeight="1" x14ac:dyDescent="0.15">
      <c r="B200" s="10" t="s">
        <v>277</v>
      </c>
      <c r="C200" s="153" t="s">
        <v>280</v>
      </c>
      <c r="D200" s="139"/>
      <c r="E200" s="139"/>
      <c r="F200" s="139"/>
      <c r="G200" s="139"/>
      <c r="H200" s="139"/>
      <c r="I200" s="139"/>
      <c r="J200" s="13"/>
      <c r="K200" s="8"/>
    </row>
    <row r="201" spans="1:11" x14ac:dyDescent="0.15">
      <c r="B201" s="10"/>
      <c r="C201" s="18"/>
      <c r="D201" s="10"/>
      <c r="E201" s="10"/>
      <c r="F201" s="10"/>
      <c r="G201" s="10"/>
      <c r="H201" s="10"/>
      <c r="I201" s="10"/>
      <c r="J201" s="10"/>
    </row>
    <row r="202" spans="1:11" ht="33.75" customHeight="1" x14ac:dyDescent="0.2">
      <c r="A202" s="15" t="s">
        <v>281</v>
      </c>
      <c r="B202" s="136" t="s">
        <v>282</v>
      </c>
      <c r="C202" s="137"/>
      <c r="D202" s="137"/>
      <c r="E202" s="137"/>
      <c r="F202" s="137"/>
      <c r="G202" s="137"/>
      <c r="H202" s="137"/>
      <c r="I202" s="137"/>
      <c r="J202" s="11"/>
      <c r="K202" s="9"/>
    </row>
    <row r="203" spans="1:11" s="5" customFormat="1" ht="14.25" customHeight="1" x14ac:dyDescent="0.15">
      <c r="A203" s="38"/>
      <c r="B203" s="39"/>
      <c r="C203" s="40"/>
      <c r="D203" s="40"/>
      <c r="E203" s="40"/>
      <c r="F203" s="40"/>
      <c r="G203" s="40"/>
      <c r="H203" s="40"/>
      <c r="I203" s="40"/>
      <c r="J203" s="40"/>
      <c r="K203" s="1" t="s">
        <v>441</v>
      </c>
    </row>
    <row r="204" spans="1:11" x14ac:dyDescent="0.15">
      <c r="B204" s="22" t="s">
        <v>283</v>
      </c>
      <c r="C204" s="153" t="s">
        <v>285</v>
      </c>
      <c r="D204" s="139"/>
      <c r="E204" s="139"/>
      <c r="F204" s="139"/>
      <c r="G204" s="139"/>
      <c r="H204" s="139"/>
      <c r="I204" s="139"/>
      <c r="J204" s="13"/>
      <c r="K204" s="8"/>
    </row>
    <row r="205" spans="1:11" x14ac:dyDescent="0.15">
      <c r="B205" s="22" t="s">
        <v>284</v>
      </c>
      <c r="C205" s="135" t="s">
        <v>286</v>
      </c>
      <c r="D205" s="135"/>
      <c r="E205" s="135"/>
      <c r="F205" s="135"/>
      <c r="G205" s="135"/>
      <c r="H205" s="135"/>
      <c r="I205" s="135"/>
      <c r="J205" s="3"/>
      <c r="K205" s="8"/>
    </row>
    <row r="207" spans="1:11" ht="33.75" customHeight="1" x14ac:dyDescent="0.2">
      <c r="A207" s="15" t="s">
        <v>287</v>
      </c>
      <c r="B207" s="136" t="s">
        <v>288</v>
      </c>
      <c r="C207" s="137"/>
      <c r="D207" s="137"/>
      <c r="E207" s="137"/>
      <c r="F207" s="137"/>
      <c r="G207" s="137"/>
      <c r="H207" s="137"/>
      <c r="I207" s="137"/>
      <c r="J207" s="11"/>
      <c r="K207" s="9"/>
    </row>
    <row r="208" spans="1:11" s="5" customFormat="1" ht="14.25" customHeight="1" x14ac:dyDescent="0.15">
      <c r="A208" s="38"/>
      <c r="B208" s="39"/>
      <c r="C208" s="40"/>
      <c r="D208" s="40"/>
      <c r="E208" s="40"/>
      <c r="F208" s="40"/>
      <c r="G208" s="40"/>
      <c r="H208" s="40"/>
      <c r="I208" s="40"/>
      <c r="J208" s="40"/>
      <c r="K208" s="1" t="s">
        <v>441</v>
      </c>
    </row>
    <row r="209" spans="1:11" ht="27" customHeight="1" x14ac:dyDescent="0.15">
      <c r="B209" t="s">
        <v>289</v>
      </c>
      <c r="C209" s="141" t="s">
        <v>291</v>
      </c>
      <c r="D209" s="152"/>
      <c r="E209" s="152"/>
      <c r="F209" s="152"/>
      <c r="G209" s="152"/>
      <c r="H209" s="152"/>
      <c r="I209" s="152"/>
      <c r="J209" s="37"/>
      <c r="K209" s="8"/>
    </row>
    <row r="210" spans="1:11" ht="27" customHeight="1" x14ac:dyDescent="0.15">
      <c r="B210" t="s">
        <v>290</v>
      </c>
      <c r="C210" s="142" t="s">
        <v>292</v>
      </c>
      <c r="D210" s="152"/>
      <c r="E210" s="152"/>
      <c r="F210" s="152"/>
      <c r="G210" s="152"/>
      <c r="H210" s="152"/>
      <c r="I210" s="152"/>
      <c r="J210" s="37"/>
      <c r="K210" s="8"/>
    </row>
    <row r="212" spans="1:11" ht="17.25" x14ac:dyDescent="0.2">
      <c r="A212" s="15" t="s">
        <v>293</v>
      </c>
      <c r="B212" s="136" t="s">
        <v>294</v>
      </c>
      <c r="C212" s="137"/>
      <c r="D212" s="137"/>
      <c r="E212" s="137"/>
      <c r="F212" s="137"/>
      <c r="G212" s="137"/>
      <c r="H212" s="137"/>
      <c r="I212" s="137"/>
      <c r="J212" s="11"/>
      <c r="K212" s="9"/>
    </row>
    <row r="213" spans="1:11" x14ac:dyDescent="0.15">
      <c r="C213" s="135" t="s">
        <v>295</v>
      </c>
      <c r="D213" s="135"/>
      <c r="E213" s="135"/>
      <c r="F213" s="135"/>
      <c r="G213" s="135"/>
      <c r="H213" s="135"/>
      <c r="I213" s="135"/>
      <c r="J213" s="2" t="s">
        <v>440</v>
      </c>
      <c r="K213" s="8"/>
    </row>
    <row r="215" spans="1:11" ht="17.25" x14ac:dyDescent="0.2">
      <c r="A215" s="15" t="s">
        <v>296</v>
      </c>
      <c r="B215" s="136" t="s">
        <v>297</v>
      </c>
      <c r="C215" s="137"/>
      <c r="D215" s="137"/>
      <c r="E215" s="137"/>
      <c r="F215" s="137"/>
      <c r="G215" s="137"/>
      <c r="H215" s="137"/>
      <c r="I215" s="137"/>
      <c r="J215" s="11"/>
      <c r="K215" s="9" t="s">
        <v>5</v>
      </c>
    </row>
    <row r="216" spans="1:11" x14ac:dyDescent="0.15">
      <c r="J216" s="2" t="s">
        <v>440</v>
      </c>
      <c r="K216" s="8"/>
    </row>
    <row r="218" spans="1:11" ht="17.25" x14ac:dyDescent="0.2">
      <c r="A218" s="15" t="s">
        <v>298</v>
      </c>
      <c r="B218" s="136" t="s">
        <v>299</v>
      </c>
      <c r="C218" s="137"/>
      <c r="D218" s="137"/>
      <c r="E218" s="137"/>
      <c r="F218" s="137"/>
      <c r="G218" s="137"/>
      <c r="H218" s="137"/>
      <c r="I218" s="137"/>
      <c r="J218" s="11"/>
      <c r="K218" s="9" t="s">
        <v>243</v>
      </c>
    </row>
    <row r="219" spans="1:11" x14ac:dyDescent="0.15">
      <c r="I219" s="2" t="s">
        <v>440</v>
      </c>
      <c r="J219" s="6"/>
      <c r="K219" t="s">
        <v>300</v>
      </c>
    </row>
  </sheetData>
  <mergeCells count="142">
    <mergeCell ref="B215:I215"/>
    <mergeCell ref="B218:I218"/>
    <mergeCell ref="C205:I205"/>
    <mergeCell ref="B207:I207"/>
    <mergeCell ref="C209:I209"/>
    <mergeCell ref="C210:I210"/>
    <mergeCell ref="B212:I212"/>
    <mergeCell ref="C213:I213"/>
    <mergeCell ref="C198:I198"/>
    <mergeCell ref="C199:I199"/>
    <mergeCell ref="C200:I200"/>
    <mergeCell ref="B202:I202"/>
    <mergeCell ref="C204:I204"/>
    <mergeCell ref="C183:I183"/>
    <mergeCell ref="C184:I184"/>
    <mergeCell ref="B187:I187"/>
    <mergeCell ref="B190:I190"/>
    <mergeCell ref="B193:I193"/>
    <mergeCell ref="B196:I196"/>
    <mergeCell ref="C177:I177"/>
    <mergeCell ref="C178:I178"/>
    <mergeCell ref="C179:I179"/>
    <mergeCell ref="C180:I180"/>
    <mergeCell ref="C181:I181"/>
    <mergeCell ref="C182:I182"/>
    <mergeCell ref="B164:I164"/>
    <mergeCell ref="B167:I167"/>
    <mergeCell ref="B170:I170"/>
    <mergeCell ref="B171:I171"/>
    <mergeCell ref="B174:I174"/>
    <mergeCell ref="C176:I176"/>
    <mergeCell ref="B141:I141"/>
    <mergeCell ref="B155:I155"/>
    <mergeCell ref="B156:I156"/>
    <mergeCell ref="B158:I158"/>
    <mergeCell ref="B161:I161"/>
    <mergeCell ref="B162:I162"/>
    <mergeCell ref="C134:I134"/>
    <mergeCell ref="C135:I135"/>
    <mergeCell ref="C136:I136"/>
    <mergeCell ref="C137:I137"/>
    <mergeCell ref="C138:I138"/>
    <mergeCell ref="C139:I139"/>
    <mergeCell ref="C133:I133"/>
    <mergeCell ref="B122:I122"/>
    <mergeCell ref="B125:I125"/>
    <mergeCell ref="B128:I128"/>
    <mergeCell ref="C130:I130"/>
    <mergeCell ref="C131:I131"/>
    <mergeCell ref="C132:I132"/>
    <mergeCell ref="C110:I110"/>
    <mergeCell ref="C111:I111"/>
    <mergeCell ref="B113:I113"/>
    <mergeCell ref="B114:K114"/>
    <mergeCell ref="B116:I116"/>
    <mergeCell ref="B119:I119"/>
    <mergeCell ref="C105:I105"/>
    <mergeCell ref="C106:I106"/>
    <mergeCell ref="C107:I107"/>
    <mergeCell ref="C108:I108"/>
    <mergeCell ref="C109:I109"/>
    <mergeCell ref="B100:I100"/>
    <mergeCell ref="C102:I102"/>
    <mergeCell ref="C103:I103"/>
    <mergeCell ref="C104:I104"/>
    <mergeCell ref="A86:K86"/>
    <mergeCell ref="B87:I87"/>
    <mergeCell ref="B90:I90"/>
    <mergeCell ref="B93:I93"/>
    <mergeCell ref="B96:I96"/>
    <mergeCell ref="B97:I97"/>
    <mergeCell ref="C79:I79"/>
    <mergeCell ref="C80:I80"/>
    <mergeCell ref="C81:I81"/>
    <mergeCell ref="C82:I82"/>
    <mergeCell ref="C83:I83"/>
    <mergeCell ref="C84:I84"/>
    <mergeCell ref="C67:I67"/>
    <mergeCell ref="C68:I68"/>
    <mergeCell ref="B70:I70"/>
    <mergeCell ref="B73:I73"/>
    <mergeCell ref="B76:I76"/>
    <mergeCell ref="C78:I78"/>
    <mergeCell ref="C61:I61"/>
    <mergeCell ref="C62:I62"/>
    <mergeCell ref="C63:I63"/>
    <mergeCell ref="B54:I54"/>
    <mergeCell ref="C65:I65"/>
    <mergeCell ref="C66:I66"/>
    <mergeCell ref="C55:I55"/>
    <mergeCell ref="C56:I56"/>
    <mergeCell ref="C57:I57"/>
    <mergeCell ref="C58:I58"/>
    <mergeCell ref="C59:I59"/>
    <mergeCell ref="C60:I60"/>
    <mergeCell ref="C47:I47"/>
    <mergeCell ref="C48:I48"/>
    <mergeCell ref="C49:I49"/>
    <mergeCell ref="C50:I50"/>
    <mergeCell ref="C51:I51"/>
    <mergeCell ref="B53:I53"/>
    <mergeCell ref="C40:I40"/>
    <mergeCell ref="C41:I41"/>
    <mergeCell ref="C42:I42"/>
    <mergeCell ref="C43:I43"/>
    <mergeCell ref="C44:I44"/>
    <mergeCell ref="C46:I46"/>
    <mergeCell ref="C34:I34"/>
    <mergeCell ref="C35:I35"/>
    <mergeCell ref="C36:I36"/>
    <mergeCell ref="C37:I37"/>
    <mergeCell ref="C38:I38"/>
    <mergeCell ref="C39:I39"/>
    <mergeCell ref="C27:I27"/>
    <mergeCell ref="C28:I28"/>
    <mergeCell ref="B30:I30"/>
    <mergeCell ref="B31:I31"/>
    <mergeCell ref="C32:I32"/>
    <mergeCell ref="C33:I33"/>
    <mergeCell ref="C21:I21"/>
    <mergeCell ref="C22:I22"/>
    <mergeCell ref="C23:I23"/>
    <mergeCell ref="C24:I24"/>
    <mergeCell ref="C25:I25"/>
    <mergeCell ref="C26:I26"/>
    <mergeCell ref="C15:I15"/>
    <mergeCell ref="C16:I16"/>
    <mergeCell ref="C17:I17"/>
    <mergeCell ref="B1:I1"/>
    <mergeCell ref="B2:I2"/>
    <mergeCell ref="B4:I4"/>
    <mergeCell ref="B5:I5"/>
    <mergeCell ref="B7:I7"/>
    <mergeCell ref="B8:I8"/>
    <mergeCell ref="C19:I19"/>
    <mergeCell ref="C20:I20"/>
    <mergeCell ref="C9:I9"/>
    <mergeCell ref="C10:I10"/>
    <mergeCell ref="C11:I11"/>
    <mergeCell ref="C12:I12"/>
    <mergeCell ref="C13:I13"/>
    <mergeCell ref="C14:I14"/>
  </mergeCells>
  <phoneticPr fontId="1"/>
  <dataValidations count="29">
    <dataValidation type="list" allowBlank="1" showInputMessage="1" showErrorMessage="1" sqref="J98 J91 J88 J94">
      <formula1>分</formula1>
    </dataValidation>
    <dataValidation type="list" allowBlank="1" showInputMessage="1" showErrorMessage="1" sqref="H98 H91">
      <formula1>時間</formula1>
    </dataValidation>
    <dataValidation type="list" allowBlank="1" showInputMessage="1" showErrorMessage="1" sqref="H94 H88">
      <formula1>時</formula1>
    </dataValidation>
    <dataValidation type="list" allowBlank="1" showInputMessage="1" showErrorMessage="1" sqref="K2">
      <formula1>勤務地</formula1>
    </dataValidation>
    <dataValidation type="list" allowBlank="1" showInputMessage="1" showErrorMessage="1" sqref="K5">
      <formula1>オフィス形態</formula1>
    </dataValidation>
    <dataValidation type="list" allowBlank="1" showInputMessage="1" showErrorMessage="1" sqref="K9:K17 K32:K44 K55:K63">
      <formula1>オフィス_P</formula1>
    </dataValidation>
    <dataValidation type="list" allowBlank="1" showInputMessage="1" showErrorMessage="1" sqref="K19:K28 K46:K51 K65:K68">
      <formula1>オフィス_N</formula1>
    </dataValidation>
    <dataValidation type="list" allowBlank="1" showInputMessage="1" showErrorMessage="1" sqref="K71">
      <formula1>主観作業</formula1>
    </dataValidation>
    <dataValidation type="list" allowBlank="1" showInputMessage="1" showErrorMessage="1" sqref="K74">
      <formula1>安全安心</formula1>
    </dataValidation>
    <dataValidation type="list" allowBlank="1" showInputMessage="1" showErrorMessage="1" sqref="K78:K84">
      <formula1>WFun</formula1>
    </dataValidation>
    <dataValidation type="list" allowBlank="1" showInputMessage="1" showErrorMessage="1" sqref="K102:K111">
      <formula1>ピッツバーグ</formula1>
    </dataValidation>
    <dataValidation type="list" allowBlank="1" showInputMessage="1" showErrorMessage="1" sqref="K117">
      <formula1>問15</formula1>
    </dataValidation>
    <dataValidation type="list" allowBlank="1" showInputMessage="1" showErrorMessage="1" sqref="K120 K123">
      <formula1>問16</formula1>
    </dataValidation>
    <dataValidation type="list" allowBlank="1" showInputMessage="1" showErrorMessage="1" sqref="K126">
      <formula1>問18</formula1>
    </dataValidation>
    <dataValidation type="list" allowBlank="1" showInputMessage="1" showErrorMessage="1" sqref="K130:K139">
      <formula1>自覚症状</formula1>
    </dataValidation>
    <dataValidation type="list" allowBlank="1" showInputMessage="1" showErrorMessage="1" sqref="K156">
      <formula1>たばこ</formula1>
    </dataValidation>
    <dataValidation type="list" allowBlank="1" showInputMessage="1" showErrorMessage="1" sqref="K159">
      <formula1>お酒</formula1>
    </dataValidation>
    <dataValidation type="list" allowBlank="1" showInputMessage="1" showErrorMessage="1" sqref="K162">
      <formula1>飲酒量</formula1>
    </dataValidation>
    <dataValidation type="list" allowBlank="1" showInputMessage="1" showErrorMessage="1" sqref="K165 K168">
      <formula1>運動1</formula1>
    </dataValidation>
    <dataValidation type="list" allowBlank="1" showInputMessage="1" showErrorMessage="1" sqref="K176:K184">
      <formula1>住まい1</formula1>
    </dataValidation>
    <dataValidation type="list" allowBlank="1" showInputMessage="1" showErrorMessage="1" sqref="K185">
      <formula1>住まい2</formula1>
    </dataValidation>
    <dataValidation type="list" allowBlank="1" showInputMessage="1" showErrorMessage="1" sqref="K188">
      <formula1>断熱材</formula1>
    </dataValidation>
    <dataValidation type="list" allowBlank="1" showInputMessage="1" showErrorMessage="1" sqref="K191">
      <formula1>窓</formula1>
    </dataValidation>
    <dataValidation type="list" allowBlank="1" showInputMessage="1" showErrorMessage="1" sqref="K194">
      <formula1>サッシ</formula1>
    </dataValidation>
    <dataValidation type="list" allowBlank="1" showInputMessage="1" showErrorMessage="1" sqref="K198:K200">
      <formula1>コミュ1</formula1>
    </dataValidation>
    <dataValidation type="list" allowBlank="1" showInputMessage="1" showErrorMessage="1" sqref="K204:K205">
      <formula1>コミュ2</formula1>
    </dataValidation>
    <dataValidation type="list" allowBlank="1" showInputMessage="1" showErrorMessage="1" sqref="K209:K210">
      <formula1>コミュ3</formula1>
    </dataValidation>
    <dataValidation type="list" allowBlank="1" showInputMessage="1" showErrorMessage="1" sqref="K213">
      <formula1>コミュ4</formula1>
    </dataValidation>
    <dataValidation type="list" allowBlank="1" showInputMessage="1" showErrorMessage="1" sqref="K216">
      <formula1>性別</formula1>
    </dataValidation>
  </dataValidations>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1</xdr:col>
                    <xdr:colOff>0</xdr:colOff>
                    <xdr:row>142</xdr:row>
                    <xdr:rowOff>0</xdr:rowOff>
                  </from>
                  <to>
                    <xdr:col>2</xdr:col>
                    <xdr:colOff>19050</xdr:colOff>
                    <xdr:row>143</xdr:row>
                    <xdr:rowOff>38100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1</xdr:col>
                    <xdr:colOff>0</xdr:colOff>
                    <xdr:row>143</xdr:row>
                    <xdr:rowOff>0</xdr:rowOff>
                  </from>
                  <to>
                    <xdr:col>2</xdr:col>
                    <xdr:colOff>19050</xdr:colOff>
                    <xdr:row>144</xdr:row>
                    <xdr:rowOff>38100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xdr:col>
                    <xdr:colOff>0</xdr:colOff>
                    <xdr:row>144</xdr:row>
                    <xdr:rowOff>0</xdr:rowOff>
                  </from>
                  <to>
                    <xdr:col>2</xdr:col>
                    <xdr:colOff>19050</xdr:colOff>
                    <xdr:row>145</xdr:row>
                    <xdr:rowOff>38100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xdr:col>
                    <xdr:colOff>0</xdr:colOff>
                    <xdr:row>145</xdr:row>
                    <xdr:rowOff>0</xdr:rowOff>
                  </from>
                  <to>
                    <xdr:col>2</xdr:col>
                    <xdr:colOff>19050</xdr:colOff>
                    <xdr:row>146</xdr:row>
                    <xdr:rowOff>38100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1</xdr:col>
                    <xdr:colOff>0</xdr:colOff>
                    <xdr:row>146</xdr:row>
                    <xdr:rowOff>0</xdr:rowOff>
                  </from>
                  <to>
                    <xdr:col>2</xdr:col>
                    <xdr:colOff>19050</xdr:colOff>
                    <xdr:row>147</xdr:row>
                    <xdr:rowOff>38100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xdr:col>
                    <xdr:colOff>0</xdr:colOff>
                    <xdr:row>147</xdr:row>
                    <xdr:rowOff>0</xdr:rowOff>
                  </from>
                  <to>
                    <xdr:col>2</xdr:col>
                    <xdr:colOff>19050</xdr:colOff>
                    <xdr:row>148</xdr:row>
                    <xdr:rowOff>38100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1</xdr:col>
                    <xdr:colOff>0</xdr:colOff>
                    <xdr:row>148</xdr:row>
                    <xdr:rowOff>0</xdr:rowOff>
                  </from>
                  <to>
                    <xdr:col>2</xdr:col>
                    <xdr:colOff>19050</xdr:colOff>
                    <xdr:row>149</xdr:row>
                    <xdr:rowOff>47625</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xdr:col>
                    <xdr:colOff>0</xdr:colOff>
                    <xdr:row>149</xdr:row>
                    <xdr:rowOff>0</xdr:rowOff>
                  </from>
                  <to>
                    <xdr:col>2</xdr:col>
                    <xdr:colOff>19050</xdr:colOff>
                    <xdr:row>150</xdr:row>
                    <xdr:rowOff>38100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xdr:col>
                    <xdr:colOff>0</xdr:colOff>
                    <xdr:row>150</xdr:row>
                    <xdr:rowOff>0</xdr:rowOff>
                  </from>
                  <to>
                    <xdr:col>2</xdr:col>
                    <xdr:colOff>19050</xdr:colOff>
                    <xdr:row>151</xdr:row>
                    <xdr:rowOff>38100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1</xdr:col>
                    <xdr:colOff>0</xdr:colOff>
                    <xdr:row>151</xdr:row>
                    <xdr:rowOff>0</xdr:rowOff>
                  </from>
                  <to>
                    <xdr:col>2</xdr:col>
                    <xdr:colOff>19050</xdr:colOff>
                    <xdr:row>152</xdr:row>
                    <xdr:rowOff>38100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1</xdr:col>
                    <xdr:colOff>0</xdr:colOff>
                    <xdr:row>152</xdr:row>
                    <xdr:rowOff>0</xdr:rowOff>
                  </from>
                  <to>
                    <xdr:col>2</xdr:col>
                    <xdr:colOff>19050</xdr:colOff>
                    <xdr:row>153</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workbookViewId="0">
      <selection activeCell="C9" sqref="A1:C9"/>
    </sheetView>
  </sheetViews>
  <sheetFormatPr defaultRowHeight="13.5" x14ac:dyDescent="0.15"/>
  <cols>
    <col min="1" max="1" width="12.375" bestFit="1" customWidth="1"/>
    <col min="2" max="2" width="17.75" bestFit="1" customWidth="1"/>
    <col min="3" max="3" width="47.625" bestFit="1" customWidth="1"/>
    <col min="4" max="4" width="14" bestFit="1" customWidth="1"/>
    <col min="5" max="5" width="17.125" bestFit="1" customWidth="1"/>
    <col min="6" max="6" width="12.875" bestFit="1" customWidth="1"/>
    <col min="7" max="7" width="45.875" bestFit="1" customWidth="1"/>
    <col min="8" max="8" width="15" bestFit="1" customWidth="1"/>
    <col min="9" max="9" width="9.875" bestFit="1" customWidth="1"/>
  </cols>
  <sheetData>
    <row r="1" spans="1:9" s="24" customFormat="1" x14ac:dyDescent="0.15">
      <c r="A1" s="17" t="s">
        <v>302</v>
      </c>
      <c r="B1" s="17" t="s">
        <v>305</v>
      </c>
      <c r="C1" s="17" t="s">
        <v>363</v>
      </c>
      <c r="D1" s="17" t="s">
        <v>365</v>
      </c>
      <c r="E1" s="17" t="s">
        <v>368</v>
      </c>
      <c r="F1" s="24" t="s">
        <v>374</v>
      </c>
      <c r="G1" s="24" t="s">
        <v>375</v>
      </c>
      <c r="H1" s="24" t="s">
        <v>410</v>
      </c>
      <c r="I1" s="24" t="s">
        <v>427</v>
      </c>
    </row>
    <row r="2" spans="1:9" x14ac:dyDescent="0.15">
      <c r="A2" s="25" t="s">
        <v>303</v>
      </c>
      <c r="B2" s="26" t="s">
        <v>306</v>
      </c>
      <c r="C2" s="27" t="s">
        <v>355</v>
      </c>
      <c r="D2" s="28" t="s">
        <v>366</v>
      </c>
      <c r="E2" s="29" t="s">
        <v>369</v>
      </c>
      <c r="F2" s="30" t="s">
        <v>376</v>
      </c>
      <c r="G2" s="31" t="s">
        <v>390</v>
      </c>
      <c r="H2" s="32" t="s">
        <v>370</v>
      </c>
      <c r="I2" s="34" t="s">
        <v>428</v>
      </c>
    </row>
    <row r="3" spans="1:9" x14ac:dyDescent="0.15">
      <c r="A3" s="25" t="s">
        <v>304</v>
      </c>
      <c r="B3" s="26" t="s">
        <v>307</v>
      </c>
      <c r="C3" s="27" t="s">
        <v>356</v>
      </c>
      <c r="D3" s="28" t="s">
        <v>367</v>
      </c>
      <c r="E3" s="29" t="s">
        <v>370</v>
      </c>
      <c r="F3" s="30" t="s">
        <v>377</v>
      </c>
      <c r="G3" s="31" t="s">
        <v>391</v>
      </c>
      <c r="H3" s="32" t="s">
        <v>411</v>
      </c>
      <c r="I3" s="34" t="s">
        <v>429</v>
      </c>
    </row>
    <row r="4" spans="1:9" x14ac:dyDescent="0.15">
      <c r="B4" s="26" t="s">
        <v>308</v>
      </c>
      <c r="C4" s="27" t="s">
        <v>357</v>
      </c>
      <c r="E4" s="29" t="s">
        <v>371</v>
      </c>
      <c r="F4" s="30" t="s">
        <v>378</v>
      </c>
      <c r="G4" s="31" t="s">
        <v>392</v>
      </c>
      <c r="H4" s="32" t="s">
        <v>412</v>
      </c>
      <c r="I4" s="34" t="s">
        <v>430</v>
      </c>
    </row>
    <row r="5" spans="1:9" x14ac:dyDescent="0.15">
      <c r="B5" s="26" t="s">
        <v>309</v>
      </c>
      <c r="C5" s="27" t="s">
        <v>358</v>
      </c>
      <c r="E5" s="29" t="s">
        <v>372</v>
      </c>
      <c r="F5" s="30" t="s">
        <v>379</v>
      </c>
      <c r="G5" s="31" t="s">
        <v>393</v>
      </c>
      <c r="H5" s="32" t="s">
        <v>413</v>
      </c>
      <c r="I5" s="34" t="s">
        <v>431</v>
      </c>
    </row>
    <row r="6" spans="1:9" x14ac:dyDescent="0.15">
      <c r="B6" s="26" t="s">
        <v>310</v>
      </c>
      <c r="C6" s="27" t="s">
        <v>359</v>
      </c>
      <c r="E6" s="29" t="s">
        <v>373</v>
      </c>
      <c r="F6" s="30" t="s">
        <v>380</v>
      </c>
      <c r="G6" s="31" t="s">
        <v>394</v>
      </c>
      <c r="H6" s="32" t="s">
        <v>414</v>
      </c>
      <c r="I6" s="34" t="s">
        <v>432</v>
      </c>
    </row>
    <row r="7" spans="1:9" x14ac:dyDescent="0.15">
      <c r="B7" s="26" t="s">
        <v>311</v>
      </c>
      <c r="C7" s="27" t="s">
        <v>360</v>
      </c>
      <c r="F7" s="30" t="s">
        <v>381</v>
      </c>
      <c r="G7" s="31" t="s">
        <v>395</v>
      </c>
      <c r="H7" s="32" t="s">
        <v>415</v>
      </c>
    </row>
    <row r="8" spans="1:9" x14ac:dyDescent="0.15">
      <c r="B8" s="26" t="s">
        <v>312</v>
      </c>
      <c r="C8" s="27" t="s">
        <v>361</v>
      </c>
      <c r="F8" s="30" t="s">
        <v>382</v>
      </c>
      <c r="G8" s="31" t="s">
        <v>396</v>
      </c>
      <c r="H8" s="32" t="s">
        <v>416</v>
      </c>
    </row>
    <row r="9" spans="1:9" x14ac:dyDescent="0.15">
      <c r="B9" s="26" t="s">
        <v>313</v>
      </c>
      <c r="C9" s="27" t="s">
        <v>362</v>
      </c>
      <c r="F9" s="30" t="s">
        <v>383</v>
      </c>
      <c r="G9" s="31" t="s">
        <v>397</v>
      </c>
      <c r="H9" s="32" t="s">
        <v>417</v>
      </c>
    </row>
    <row r="10" spans="1:9" x14ac:dyDescent="0.15">
      <c r="B10" s="26" t="s">
        <v>314</v>
      </c>
      <c r="F10" s="30" t="s">
        <v>384</v>
      </c>
      <c r="G10" s="31" t="s">
        <v>398</v>
      </c>
      <c r="H10" s="32" t="s">
        <v>418</v>
      </c>
    </row>
    <row r="11" spans="1:9" x14ac:dyDescent="0.15">
      <c r="B11" s="26" t="s">
        <v>315</v>
      </c>
      <c r="F11" s="30" t="s">
        <v>385</v>
      </c>
      <c r="G11" s="31" t="s">
        <v>399</v>
      </c>
      <c r="H11" s="32" t="s">
        <v>419</v>
      </c>
    </row>
    <row r="12" spans="1:9" x14ac:dyDescent="0.15">
      <c r="B12" s="26" t="s">
        <v>316</v>
      </c>
      <c r="F12" s="30" t="s">
        <v>386</v>
      </c>
      <c r="G12" s="31" t="s">
        <v>400</v>
      </c>
      <c r="H12" s="32" t="s">
        <v>420</v>
      </c>
    </row>
    <row r="13" spans="1:9" x14ac:dyDescent="0.15">
      <c r="B13" s="26" t="s">
        <v>317</v>
      </c>
      <c r="F13" s="30" t="s">
        <v>387</v>
      </c>
      <c r="G13" s="31" t="s">
        <v>401</v>
      </c>
      <c r="H13" s="32" t="s">
        <v>421</v>
      </c>
    </row>
    <row r="14" spans="1:9" x14ac:dyDescent="0.15">
      <c r="B14" s="26" t="s">
        <v>318</v>
      </c>
      <c r="F14" s="30" t="s">
        <v>388</v>
      </c>
      <c r="G14" s="31" t="s">
        <v>402</v>
      </c>
      <c r="H14" s="32" t="s">
        <v>422</v>
      </c>
    </row>
    <row r="15" spans="1:9" x14ac:dyDescent="0.15">
      <c r="B15" s="26" t="s">
        <v>319</v>
      </c>
      <c r="F15" s="30" t="s">
        <v>389</v>
      </c>
      <c r="G15" s="31" t="s">
        <v>403</v>
      </c>
      <c r="H15" s="32" t="s">
        <v>423</v>
      </c>
    </row>
    <row r="16" spans="1:9" x14ac:dyDescent="0.15">
      <c r="B16" s="26" t="s">
        <v>320</v>
      </c>
      <c r="F16" s="30" t="s">
        <v>226</v>
      </c>
      <c r="G16" s="31" t="s">
        <v>404</v>
      </c>
      <c r="H16" s="32" t="s">
        <v>424</v>
      </c>
    </row>
    <row r="17" spans="2:8" x14ac:dyDescent="0.15">
      <c r="B17" s="26" t="s">
        <v>321</v>
      </c>
      <c r="G17" s="31" t="s">
        <v>405</v>
      </c>
      <c r="H17" s="32" t="s">
        <v>425</v>
      </c>
    </row>
    <row r="18" spans="2:8" x14ac:dyDescent="0.15">
      <c r="B18" s="26" t="s">
        <v>322</v>
      </c>
      <c r="G18" s="31" t="s">
        <v>406</v>
      </c>
      <c r="H18" s="32" t="s">
        <v>426</v>
      </c>
    </row>
    <row r="19" spans="2:8" x14ac:dyDescent="0.15">
      <c r="B19" s="26" t="s">
        <v>323</v>
      </c>
      <c r="G19" s="31" t="s">
        <v>407</v>
      </c>
      <c r="H19" s="32" t="s">
        <v>4</v>
      </c>
    </row>
    <row r="20" spans="2:8" x14ac:dyDescent="0.15">
      <c r="B20" s="26" t="s">
        <v>324</v>
      </c>
      <c r="G20" s="31" t="s">
        <v>408</v>
      </c>
    </row>
    <row r="21" spans="2:8" x14ac:dyDescent="0.15">
      <c r="B21" s="26" t="s">
        <v>325</v>
      </c>
      <c r="G21" s="31" t="s">
        <v>409</v>
      </c>
    </row>
    <row r="22" spans="2:8" x14ac:dyDescent="0.15">
      <c r="B22" s="26" t="s">
        <v>326</v>
      </c>
      <c r="G22" s="31" t="s">
        <v>3</v>
      </c>
    </row>
    <row r="23" spans="2:8" x14ac:dyDescent="0.15">
      <c r="B23" s="26" t="s">
        <v>327</v>
      </c>
    </row>
    <row r="24" spans="2:8" x14ac:dyDescent="0.15">
      <c r="B24" s="26" t="s">
        <v>328</v>
      </c>
    </row>
    <row r="25" spans="2:8" x14ac:dyDescent="0.15">
      <c r="B25" s="26" t="s">
        <v>329</v>
      </c>
    </row>
    <row r="26" spans="2:8" x14ac:dyDescent="0.15">
      <c r="B26" s="26" t="s">
        <v>330</v>
      </c>
    </row>
    <row r="27" spans="2:8" x14ac:dyDescent="0.15">
      <c r="B27" s="26" t="s">
        <v>331</v>
      </c>
    </row>
    <row r="28" spans="2:8" x14ac:dyDescent="0.15">
      <c r="B28" s="26" t="s">
        <v>332</v>
      </c>
    </row>
    <row r="29" spans="2:8" x14ac:dyDescent="0.15">
      <c r="B29" s="26" t="s">
        <v>333</v>
      </c>
    </row>
    <row r="30" spans="2:8" x14ac:dyDescent="0.15">
      <c r="B30" s="26" t="s">
        <v>334</v>
      </c>
    </row>
    <row r="31" spans="2:8" x14ac:dyDescent="0.15">
      <c r="B31" s="26" t="s">
        <v>335</v>
      </c>
    </row>
    <row r="32" spans="2:8" x14ac:dyDescent="0.15">
      <c r="B32" s="26" t="s">
        <v>336</v>
      </c>
    </row>
    <row r="33" spans="2:2" x14ac:dyDescent="0.15">
      <c r="B33" s="26" t="s">
        <v>337</v>
      </c>
    </row>
    <row r="34" spans="2:2" x14ac:dyDescent="0.15">
      <c r="B34" s="26" t="s">
        <v>338</v>
      </c>
    </row>
    <row r="35" spans="2:2" x14ac:dyDescent="0.15">
      <c r="B35" s="26" t="s">
        <v>339</v>
      </c>
    </row>
    <row r="36" spans="2:2" x14ac:dyDescent="0.15">
      <c r="B36" s="26" t="s">
        <v>340</v>
      </c>
    </row>
    <row r="37" spans="2:2" x14ac:dyDescent="0.15">
      <c r="B37" s="26" t="s">
        <v>341</v>
      </c>
    </row>
    <row r="38" spans="2:2" x14ac:dyDescent="0.15">
      <c r="B38" s="26" t="s">
        <v>342</v>
      </c>
    </row>
    <row r="39" spans="2:2" x14ac:dyDescent="0.15">
      <c r="B39" s="26" t="s">
        <v>343</v>
      </c>
    </row>
    <row r="40" spans="2:2" x14ac:dyDescent="0.15">
      <c r="B40" s="26" t="s">
        <v>344</v>
      </c>
    </row>
    <row r="41" spans="2:2" x14ac:dyDescent="0.15">
      <c r="B41" s="26" t="s">
        <v>345</v>
      </c>
    </row>
    <row r="42" spans="2:2" x14ac:dyDescent="0.15">
      <c r="B42" s="26" t="s">
        <v>346</v>
      </c>
    </row>
    <row r="43" spans="2:2" x14ac:dyDescent="0.15">
      <c r="B43" s="26" t="s">
        <v>347</v>
      </c>
    </row>
    <row r="44" spans="2:2" x14ac:dyDescent="0.15">
      <c r="B44" s="26" t="s">
        <v>348</v>
      </c>
    </row>
    <row r="45" spans="2:2" x14ac:dyDescent="0.15">
      <c r="B45" s="26" t="s">
        <v>349</v>
      </c>
    </row>
    <row r="46" spans="2:2" x14ac:dyDescent="0.15">
      <c r="B46" s="26" t="s">
        <v>350</v>
      </c>
    </row>
    <row r="47" spans="2:2" x14ac:dyDescent="0.15">
      <c r="B47" s="26" t="s">
        <v>351</v>
      </c>
    </row>
    <row r="48" spans="2:2" x14ac:dyDescent="0.15">
      <c r="B48" s="26" t="s">
        <v>352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回答シート</vt:lpstr>
      <vt:lpstr>結果①合計スコア</vt:lpstr>
      <vt:lpstr>結果②項目毎</vt:lpstr>
      <vt:lpstr>クレジット</vt:lpstr>
      <vt:lpstr>レーダーチャート</vt:lpstr>
      <vt:lpstr>スクリーニング</vt:lpstr>
      <vt:lpstr>本調査</vt:lpstr>
      <vt:lpstr>選択肢_スクリーニング</vt:lpstr>
      <vt:lpstr>クレジット!Print_Area</vt:lpstr>
      <vt:lpstr>回答シート!Print_Area</vt:lpstr>
      <vt:lpstr>結果①合計スコア!Print_Area</vt:lpstr>
      <vt:lpstr>結果②項目毎!Print_Area</vt:lpstr>
      <vt:lpstr>オフィス_N</vt:lpstr>
      <vt:lpstr>オフィス_P</vt:lpstr>
      <vt:lpstr>オフィス所在地</vt:lpstr>
      <vt:lpstr>業務内容</vt:lpstr>
      <vt:lpstr>従業員</vt:lpstr>
      <vt:lpstr>職業</vt:lpstr>
      <vt:lpstr>同居子供人数</vt:lpstr>
      <vt:lpstr>年収</vt:lpstr>
      <vt:lpstr>年代</vt:lpstr>
      <vt:lpstr>未既婚</vt:lpstr>
      <vt:lpstr>労働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TakashiHAYATSU</cp:lastModifiedBy>
  <cp:lastPrinted>2021-12-16T07:52:16Z</cp:lastPrinted>
  <dcterms:created xsi:type="dcterms:W3CDTF">2018-08-28T02:17:33Z</dcterms:created>
  <dcterms:modified xsi:type="dcterms:W3CDTF">2022-10-14T02:49:29Z</dcterms:modified>
</cp:coreProperties>
</file>